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040" yWindow="75" windowWidth="13260" windowHeight="11640" tabRatio="766" firstSheet="1" activeTab="10"/>
  </bookViews>
  <sheets>
    <sheet name="審判報告" sheetId="18" r:id="rId1"/>
    <sheet name="標準記録突破者一覧" sheetId="21" r:id="rId2"/>
    <sheet name="注意事項" sheetId="19" r:id="rId3"/>
    <sheet name="参加数" sheetId="20" r:id="rId4"/>
    <sheet name="名簿" sheetId="5" r:id="rId5"/>
    <sheet name="一覧表 男子" sheetId="7" r:id="rId6"/>
    <sheet name="個票男子 (1)" sheetId="10" r:id="rId7"/>
    <sheet name="個票リレー (1)" sheetId="12" r:id="rId8"/>
    <sheet name="一覧表 女子" sheetId="17" r:id="rId9"/>
    <sheet name="個票女子 (1)" sheetId="13" r:id="rId10"/>
    <sheet name="個票リレー (2)" sheetId="16" r:id="rId11"/>
  </sheets>
  <definedNames>
    <definedName name="_xlnm.Print_Area" localSheetId="8">'一覧表 女子'!$A$1:$L$40</definedName>
    <definedName name="_xlnm.Print_Area" localSheetId="5">'一覧表 男子'!$A$1:$L$40</definedName>
    <definedName name="_xlnm.Print_Area" localSheetId="7">'個票リレー (1)'!$A$3:$O$11</definedName>
    <definedName name="_xlnm.Print_Area" localSheetId="10">'個票リレー (2)'!$A$3:$O$11</definedName>
    <definedName name="_xlnm.Print_Area" localSheetId="9">'個票女子 (1)'!$A$1:$Q$121</definedName>
    <definedName name="_xlnm.Print_Area" localSheetId="3">参加数!$A$2:$P$36</definedName>
    <definedName name="_xlnm.Print_Area" localSheetId="4">名簿!$A$7:$G$10</definedName>
  </definedNames>
  <calcPr calcId="125725"/>
</workbook>
</file>

<file path=xl/calcChain.xml><?xml version="1.0" encoding="utf-8"?>
<calcChain xmlns="http://schemas.openxmlformats.org/spreadsheetml/2006/main">
  <c r="C21" i="20"/>
  <c r="D21"/>
  <c r="E21"/>
  <c r="F21"/>
  <c r="G21"/>
  <c r="H21"/>
  <c r="I21"/>
  <c r="J21"/>
  <c r="N21"/>
  <c r="K21"/>
  <c r="L21"/>
  <c r="M21"/>
  <c r="B21"/>
  <c r="B29" i="17"/>
  <c r="B30"/>
  <c r="N3" i="20"/>
  <c r="O3"/>
  <c r="P3"/>
  <c r="N4"/>
  <c r="O4"/>
  <c r="P4"/>
  <c r="N5"/>
  <c r="O5"/>
  <c r="P5"/>
  <c r="N6"/>
  <c r="O6"/>
  <c r="P6"/>
  <c r="N7"/>
  <c r="O7"/>
  <c r="P7"/>
  <c r="N8"/>
  <c r="N9"/>
  <c r="N20"/>
  <c r="N10"/>
  <c r="N11"/>
  <c r="O11"/>
  <c r="N12"/>
  <c r="N13"/>
  <c r="N14"/>
  <c r="N15"/>
  <c r="N16"/>
  <c r="N17"/>
  <c r="N18"/>
  <c r="N19"/>
  <c r="B20"/>
  <c r="C20"/>
  <c r="D20"/>
  <c r="E20"/>
  <c r="F20"/>
  <c r="G20"/>
  <c r="H20"/>
  <c r="I20"/>
  <c r="J20"/>
  <c r="K20"/>
  <c r="L20"/>
  <c r="M20"/>
  <c r="N22"/>
  <c r="O22"/>
  <c r="P22"/>
  <c r="N23"/>
  <c r="O23"/>
  <c r="P23"/>
  <c r="N24"/>
  <c r="O24"/>
  <c r="P24"/>
  <c r="N25"/>
  <c r="O25"/>
  <c r="P25"/>
  <c r="N26"/>
  <c r="N27"/>
  <c r="N28"/>
  <c r="N29"/>
  <c r="O29"/>
  <c r="N30"/>
  <c r="N31"/>
  <c r="N32"/>
  <c r="N33"/>
  <c r="N34"/>
  <c r="N35"/>
  <c r="B36"/>
  <c r="C36"/>
  <c r="D36"/>
  <c r="E36"/>
  <c r="F36"/>
  <c r="G36"/>
  <c r="H36"/>
  <c r="I36"/>
  <c r="J36"/>
  <c r="K36"/>
  <c r="L36"/>
  <c r="M36"/>
  <c r="H3" i="17"/>
  <c r="G53" i="5"/>
  <c r="B7" i="7"/>
  <c r="G9" i="5"/>
  <c r="C4" i="12"/>
  <c r="G10" i="5"/>
  <c r="G11"/>
  <c r="G12"/>
  <c r="G13"/>
  <c r="G14"/>
  <c r="G15"/>
  <c r="G16"/>
  <c r="G17"/>
  <c r="G18"/>
  <c r="G19"/>
  <c r="G20"/>
  <c r="G21"/>
  <c r="G22"/>
  <c r="G23"/>
  <c r="G24"/>
  <c r="G25"/>
  <c r="G26"/>
  <c r="G27"/>
  <c r="G28"/>
  <c r="G29"/>
  <c r="G30"/>
  <c r="G31"/>
  <c r="G32"/>
  <c r="G33"/>
  <c r="G34"/>
  <c r="G35"/>
  <c r="G36"/>
  <c r="G37"/>
  <c r="G38"/>
  <c r="G39"/>
  <c r="C91" i="13"/>
  <c r="E18" i="17"/>
  <c r="E19"/>
  <c r="B18"/>
  <c r="C18"/>
  <c r="D18"/>
  <c r="B19"/>
  <c r="C19"/>
  <c r="D19"/>
  <c r="C91" i="10"/>
  <c r="F51"/>
  <c r="C36" i="17"/>
  <c r="C35"/>
  <c r="C34"/>
  <c r="C33"/>
  <c r="C32"/>
  <c r="C31"/>
  <c r="C30"/>
  <c r="C29"/>
  <c r="C28"/>
  <c r="C27"/>
  <c r="C26"/>
  <c r="C25"/>
  <c r="C24"/>
  <c r="C23"/>
  <c r="C22"/>
  <c r="C21"/>
  <c r="C20"/>
  <c r="C17"/>
  <c r="C16"/>
  <c r="C15"/>
  <c r="C14"/>
  <c r="C13"/>
  <c r="C12"/>
  <c r="C11"/>
  <c r="C10"/>
  <c r="C9"/>
  <c r="C8"/>
  <c r="C7"/>
  <c r="C36" i="7"/>
  <c r="C35"/>
  <c r="C34"/>
  <c r="C33"/>
  <c r="C32"/>
  <c r="C31"/>
  <c r="C30"/>
  <c r="C29"/>
  <c r="C28"/>
  <c r="C27"/>
  <c r="C26"/>
  <c r="C25"/>
  <c r="C24"/>
  <c r="C23"/>
  <c r="C22"/>
  <c r="C21"/>
  <c r="C20"/>
  <c r="C19"/>
  <c r="C18"/>
  <c r="C17"/>
  <c r="C16"/>
  <c r="C15"/>
  <c r="C14"/>
  <c r="C13"/>
  <c r="C12"/>
  <c r="C11"/>
  <c r="C10"/>
  <c r="C9"/>
  <c r="C8"/>
  <c r="C7"/>
  <c r="C14" i="12"/>
  <c r="D14"/>
  <c r="E14"/>
  <c r="F14"/>
  <c r="K14"/>
  <c r="L14"/>
  <c r="M14"/>
  <c r="N14"/>
  <c r="A16"/>
  <c r="D16"/>
  <c r="E16"/>
  <c r="F16" s="1"/>
  <c r="G16"/>
  <c r="I16"/>
  <c r="L16"/>
  <c r="M16" s="1"/>
  <c r="N16" s="1"/>
  <c r="O16"/>
  <c r="A17"/>
  <c r="D17"/>
  <c r="E17"/>
  <c r="F17" s="1"/>
  <c r="G17"/>
  <c r="I17"/>
  <c r="L17"/>
  <c r="M17" s="1"/>
  <c r="N17" s="1"/>
  <c r="O17"/>
  <c r="A18"/>
  <c r="D18"/>
  <c r="E18"/>
  <c r="F18" s="1"/>
  <c r="G18"/>
  <c r="I18"/>
  <c r="L18"/>
  <c r="M18" s="1"/>
  <c r="N18" s="1"/>
  <c r="O18"/>
  <c r="A19"/>
  <c r="D19"/>
  <c r="E19"/>
  <c r="F19" s="1"/>
  <c r="G19"/>
  <c r="I19"/>
  <c r="L19"/>
  <c r="M19" s="1"/>
  <c r="N19" s="1"/>
  <c r="O19"/>
  <c r="A20"/>
  <c r="D20"/>
  <c r="E20"/>
  <c r="F20" s="1"/>
  <c r="G20"/>
  <c r="I20"/>
  <c r="L20"/>
  <c r="M20" s="1"/>
  <c r="N20" s="1"/>
  <c r="O20"/>
  <c r="A21"/>
  <c r="D21"/>
  <c r="E21"/>
  <c r="F21" s="1"/>
  <c r="G21"/>
  <c r="I21"/>
  <c r="L21"/>
  <c r="M21" s="1"/>
  <c r="N21" s="1"/>
  <c r="O21"/>
  <c r="C24"/>
  <c r="D24"/>
  <c r="E24"/>
  <c r="F24"/>
  <c r="K24"/>
  <c r="L24"/>
  <c r="M24"/>
  <c r="N24"/>
  <c r="A26"/>
  <c r="D26"/>
  <c r="E26"/>
  <c r="F26" s="1"/>
  <c r="G26"/>
  <c r="I26"/>
  <c r="L26"/>
  <c r="M26" s="1"/>
  <c r="N26" s="1"/>
  <c r="O26"/>
  <c r="A27"/>
  <c r="D27"/>
  <c r="E27"/>
  <c r="F27" s="1"/>
  <c r="G27"/>
  <c r="I27"/>
  <c r="L27"/>
  <c r="M27" s="1"/>
  <c r="N27" s="1"/>
  <c r="O27"/>
  <c r="A28"/>
  <c r="D28"/>
  <c r="E28"/>
  <c r="F28" s="1"/>
  <c r="G28"/>
  <c r="I28"/>
  <c r="L28"/>
  <c r="M28" s="1"/>
  <c r="N28" s="1"/>
  <c r="O28"/>
  <c r="A29"/>
  <c r="D29"/>
  <c r="E29"/>
  <c r="F29" s="1"/>
  <c r="G29"/>
  <c r="I29"/>
  <c r="L29"/>
  <c r="M29" s="1"/>
  <c r="N29" s="1"/>
  <c r="O29"/>
  <c r="A30"/>
  <c r="D30"/>
  <c r="E30"/>
  <c r="F30" s="1"/>
  <c r="G30"/>
  <c r="I30"/>
  <c r="L30"/>
  <c r="M30" s="1"/>
  <c r="N30" s="1"/>
  <c r="O30"/>
  <c r="A31"/>
  <c r="D31"/>
  <c r="E31"/>
  <c r="F31" s="1"/>
  <c r="G31"/>
  <c r="I31"/>
  <c r="L31"/>
  <c r="M31" s="1"/>
  <c r="N31" s="1"/>
  <c r="O31"/>
  <c r="C34"/>
  <c r="D34"/>
  <c r="E34"/>
  <c r="F34"/>
  <c r="K34"/>
  <c r="L34"/>
  <c r="M34"/>
  <c r="N34"/>
  <c r="A36"/>
  <c r="D36"/>
  <c r="E36"/>
  <c r="F36" s="1"/>
  <c r="G36"/>
  <c r="I36"/>
  <c r="L36"/>
  <c r="M36" s="1"/>
  <c r="N36" s="1"/>
  <c r="O36"/>
  <c r="A37"/>
  <c r="D37"/>
  <c r="E37"/>
  <c r="F37" s="1"/>
  <c r="G37"/>
  <c r="I37"/>
  <c r="L37"/>
  <c r="M37" s="1"/>
  <c r="N37" s="1"/>
  <c r="O37"/>
  <c r="A38"/>
  <c r="D38"/>
  <c r="E38"/>
  <c r="F38" s="1"/>
  <c r="G38"/>
  <c r="I38"/>
  <c r="L38"/>
  <c r="M38" s="1"/>
  <c r="N38" s="1"/>
  <c r="O38"/>
  <c r="A39"/>
  <c r="D39"/>
  <c r="E39"/>
  <c r="F39" s="1"/>
  <c r="G39"/>
  <c r="I39"/>
  <c r="L39"/>
  <c r="M39" s="1"/>
  <c r="N39" s="1"/>
  <c r="O39"/>
  <c r="A40"/>
  <c r="D40"/>
  <c r="E40"/>
  <c r="F40" s="1"/>
  <c r="G40"/>
  <c r="I40"/>
  <c r="L40"/>
  <c r="M40" s="1"/>
  <c r="N40" s="1"/>
  <c r="O40"/>
  <c r="A41"/>
  <c r="D41"/>
  <c r="E41"/>
  <c r="F41" s="1"/>
  <c r="G41"/>
  <c r="I41"/>
  <c r="L41"/>
  <c r="M41" s="1"/>
  <c r="N41" s="1"/>
  <c r="O41"/>
  <c r="C14" i="16"/>
  <c r="D14"/>
  <c r="E14"/>
  <c r="F14"/>
  <c r="K14"/>
  <c r="L14"/>
  <c r="M14"/>
  <c r="N14"/>
  <c r="A16"/>
  <c r="D16"/>
  <c r="E16"/>
  <c r="F16" s="1"/>
  <c r="G16"/>
  <c r="I16"/>
  <c r="L16"/>
  <c r="M16" s="1"/>
  <c r="N16" s="1"/>
  <c r="O16"/>
  <c r="A17"/>
  <c r="D17"/>
  <c r="E17"/>
  <c r="F17" s="1"/>
  <c r="G17"/>
  <c r="I17"/>
  <c r="L17"/>
  <c r="M17" s="1"/>
  <c r="N17" s="1"/>
  <c r="O17"/>
  <c r="A18"/>
  <c r="D18"/>
  <c r="E18"/>
  <c r="F18" s="1"/>
  <c r="G18"/>
  <c r="I18"/>
  <c r="L18"/>
  <c r="M18" s="1"/>
  <c r="N18" s="1"/>
  <c r="O18"/>
  <c r="A19"/>
  <c r="D19"/>
  <c r="E19"/>
  <c r="F19" s="1"/>
  <c r="G19"/>
  <c r="I19"/>
  <c r="L19"/>
  <c r="M19" s="1"/>
  <c r="N19" s="1"/>
  <c r="O19"/>
  <c r="A20"/>
  <c r="D20"/>
  <c r="E20"/>
  <c r="F20" s="1"/>
  <c r="G20"/>
  <c r="I20"/>
  <c r="L20"/>
  <c r="M20" s="1"/>
  <c r="N20" s="1"/>
  <c r="O20"/>
  <c r="A21"/>
  <c r="D21"/>
  <c r="E21"/>
  <c r="F21" s="1"/>
  <c r="G21"/>
  <c r="I21"/>
  <c r="L21"/>
  <c r="M21" s="1"/>
  <c r="N21" s="1"/>
  <c r="O21"/>
  <c r="C24"/>
  <c r="D24"/>
  <c r="E24"/>
  <c r="F24"/>
  <c r="K24"/>
  <c r="L24"/>
  <c r="M24"/>
  <c r="N24"/>
  <c r="A26"/>
  <c r="D26"/>
  <c r="E26"/>
  <c r="F26" s="1"/>
  <c r="G26"/>
  <c r="I26"/>
  <c r="L26"/>
  <c r="M26" s="1"/>
  <c r="N26" s="1"/>
  <c r="O26"/>
  <c r="A27"/>
  <c r="D27"/>
  <c r="E27"/>
  <c r="F27" s="1"/>
  <c r="G27"/>
  <c r="I27"/>
  <c r="L27"/>
  <c r="M27" s="1"/>
  <c r="N27" s="1"/>
  <c r="O27"/>
  <c r="A28"/>
  <c r="D28"/>
  <c r="E28"/>
  <c r="F28" s="1"/>
  <c r="G28"/>
  <c r="I28"/>
  <c r="L28"/>
  <c r="M28" s="1"/>
  <c r="N28" s="1"/>
  <c r="O28"/>
  <c r="A29"/>
  <c r="D29"/>
  <c r="E29"/>
  <c r="F29" s="1"/>
  <c r="G29"/>
  <c r="I29"/>
  <c r="L29"/>
  <c r="M29" s="1"/>
  <c r="N29" s="1"/>
  <c r="O29"/>
  <c r="A30"/>
  <c r="D30"/>
  <c r="E30"/>
  <c r="F30" s="1"/>
  <c r="G30"/>
  <c r="I30"/>
  <c r="L30"/>
  <c r="M30" s="1"/>
  <c r="N30" s="1"/>
  <c r="O30"/>
  <c r="A31"/>
  <c r="D31"/>
  <c r="E31"/>
  <c r="F31" s="1"/>
  <c r="G31"/>
  <c r="I31"/>
  <c r="L31"/>
  <c r="M31" s="1"/>
  <c r="N31" s="1"/>
  <c r="O31"/>
  <c r="C34"/>
  <c r="D34"/>
  <c r="E34"/>
  <c r="F34"/>
  <c r="K34"/>
  <c r="L34"/>
  <c r="M34"/>
  <c r="N34"/>
  <c r="A36"/>
  <c r="D36"/>
  <c r="E36"/>
  <c r="F36" s="1"/>
  <c r="G36"/>
  <c r="I36"/>
  <c r="L36"/>
  <c r="M36" s="1"/>
  <c r="N36" s="1"/>
  <c r="O36"/>
  <c r="A37"/>
  <c r="D37"/>
  <c r="E37"/>
  <c r="F37" s="1"/>
  <c r="G37"/>
  <c r="I37"/>
  <c r="L37"/>
  <c r="M37" s="1"/>
  <c r="N37" s="1"/>
  <c r="O37"/>
  <c r="A38"/>
  <c r="D38"/>
  <c r="E38"/>
  <c r="F38" s="1"/>
  <c r="G38"/>
  <c r="I38"/>
  <c r="L38"/>
  <c r="M38" s="1"/>
  <c r="N38" s="1"/>
  <c r="O38"/>
  <c r="A39"/>
  <c r="D39"/>
  <c r="E39"/>
  <c r="F39" s="1"/>
  <c r="G39"/>
  <c r="I39"/>
  <c r="L39"/>
  <c r="M39" s="1"/>
  <c r="N39" s="1"/>
  <c r="O39"/>
  <c r="A40"/>
  <c r="D40"/>
  <c r="E40"/>
  <c r="F40" s="1"/>
  <c r="G40"/>
  <c r="I40"/>
  <c r="L40"/>
  <c r="M40" s="1"/>
  <c r="N40" s="1"/>
  <c r="O40"/>
  <c r="A41"/>
  <c r="D41"/>
  <c r="E41"/>
  <c r="F41" s="1"/>
  <c r="G41"/>
  <c r="I41"/>
  <c r="L41"/>
  <c r="M41" s="1"/>
  <c r="N41" s="1"/>
  <c r="O41"/>
  <c r="K46" i="17"/>
  <c r="K43"/>
  <c r="L46"/>
  <c r="B7"/>
  <c r="D7"/>
  <c r="E7"/>
  <c r="B8"/>
  <c r="D8"/>
  <c r="E8"/>
  <c r="B9"/>
  <c r="D9"/>
  <c r="E9"/>
  <c r="B10"/>
  <c r="D10"/>
  <c r="E10"/>
  <c r="B11"/>
  <c r="D11"/>
  <c r="E11"/>
  <c r="B12"/>
  <c r="D12"/>
  <c r="E12"/>
  <c r="B13"/>
  <c r="D13"/>
  <c r="E13"/>
  <c r="B14"/>
  <c r="D14"/>
  <c r="E14"/>
  <c r="B15"/>
  <c r="D15"/>
  <c r="E15"/>
  <c r="B16"/>
  <c r="D16"/>
  <c r="E16"/>
  <c r="B17"/>
  <c r="D17"/>
  <c r="E17"/>
  <c r="B20"/>
  <c r="D20"/>
  <c r="E20"/>
  <c r="B21"/>
  <c r="D21"/>
  <c r="E21"/>
  <c r="B22"/>
  <c r="D22"/>
  <c r="E22"/>
  <c r="B23"/>
  <c r="D23"/>
  <c r="E23"/>
  <c r="B24"/>
  <c r="D24"/>
  <c r="E24"/>
  <c r="B25"/>
  <c r="D25"/>
  <c r="E25"/>
  <c r="B26"/>
  <c r="D26"/>
  <c r="E26"/>
  <c r="B27"/>
  <c r="D27"/>
  <c r="E27"/>
  <c r="B28"/>
  <c r="D28"/>
  <c r="E28"/>
  <c r="D29"/>
  <c r="E29"/>
  <c r="D30"/>
  <c r="E30"/>
  <c r="B31"/>
  <c r="D31"/>
  <c r="E31"/>
  <c r="B32"/>
  <c r="D32"/>
  <c r="E32"/>
  <c r="B33"/>
  <c r="D33"/>
  <c r="E33"/>
  <c r="B34"/>
  <c r="D34"/>
  <c r="E34"/>
  <c r="B35"/>
  <c r="D35"/>
  <c r="E35"/>
  <c r="B36"/>
  <c r="D36"/>
  <c r="E36"/>
  <c r="E43"/>
  <c r="L46" i="7"/>
  <c r="K46"/>
  <c r="K43"/>
  <c r="E26"/>
  <c r="D26"/>
  <c r="B26"/>
  <c r="E25"/>
  <c r="D25"/>
  <c r="B25"/>
  <c r="E24"/>
  <c r="D24"/>
  <c r="B24"/>
  <c r="E23"/>
  <c r="D23"/>
  <c r="B23"/>
  <c r="E22"/>
  <c r="D22"/>
  <c r="B22"/>
  <c r="E21"/>
  <c r="D21"/>
  <c r="B21"/>
  <c r="E20"/>
  <c r="D20"/>
  <c r="B20"/>
  <c r="E19"/>
  <c r="D19"/>
  <c r="B19"/>
  <c r="E18"/>
  <c r="D18"/>
  <c r="B18"/>
  <c r="E17"/>
  <c r="D17"/>
  <c r="B17"/>
  <c r="E16"/>
  <c r="D16"/>
  <c r="B16"/>
  <c r="E15"/>
  <c r="D15"/>
  <c r="B15"/>
  <c r="E14"/>
  <c r="D14"/>
  <c r="B14"/>
  <c r="E13"/>
  <c r="D13"/>
  <c r="B13"/>
  <c r="E12"/>
  <c r="D12"/>
  <c r="B12"/>
  <c r="E11"/>
  <c r="D11"/>
  <c r="B11"/>
  <c r="E10"/>
  <c r="D10"/>
  <c r="B10"/>
  <c r="E9"/>
  <c r="D9"/>
  <c r="B9"/>
  <c r="E8"/>
  <c r="D8"/>
  <c r="B8"/>
  <c r="E7"/>
  <c r="D7"/>
  <c r="E27"/>
  <c r="E28"/>
  <c r="E29"/>
  <c r="E30"/>
  <c r="E31"/>
  <c r="E32"/>
  <c r="E33"/>
  <c r="E34"/>
  <c r="E35"/>
  <c r="E36"/>
  <c r="D27"/>
  <c r="D28"/>
  <c r="D29"/>
  <c r="D30"/>
  <c r="D31"/>
  <c r="D32"/>
  <c r="D33"/>
  <c r="D34"/>
  <c r="D35"/>
  <c r="D36"/>
  <c r="B27"/>
  <c r="B28"/>
  <c r="B29"/>
  <c r="B30"/>
  <c r="B31"/>
  <c r="B32"/>
  <c r="B33"/>
  <c r="B34"/>
  <c r="B35"/>
  <c r="B36"/>
  <c r="E43"/>
  <c r="O11" i="12"/>
  <c r="L11"/>
  <c r="M11" s="1"/>
  <c r="N11" s="1"/>
  <c r="I11"/>
  <c r="O10"/>
  <c r="L10"/>
  <c r="M10"/>
  <c r="N10" s="1"/>
  <c r="I10"/>
  <c r="O9"/>
  <c r="L9"/>
  <c r="M9" s="1"/>
  <c r="N9" s="1"/>
  <c r="I9"/>
  <c r="O8"/>
  <c r="L8"/>
  <c r="M8"/>
  <c r="N8" s="1"/>
  <c r="I8"/>
  <c r="O7"/>
  <c r="L7"/>
  <c r="M7" s="1"/>
  <c r="N7" s="1"/>
  <c r="I7"/>
  <c r="O6"/>
  <c r="L6"/>
  <c r="M6"/>
  <c r="N6" s="1"/>
  <c r="I6"/>
  <c r="N4"/>
  <c r="M4"/>
  <c r="L4"/>
  <c r="K4"/>
  <c r="A6"/>
  <c r="G7"/>
  <c r="G8"/>
  <c r="G9"/>
  <c r="G10"/>
  <c r="G11"/>
  <c r="G6"/>
  <c r="D7"/>
  <c r="E7" s="1"/>
  <c r="F7" s="1"/>
  <c r="D8"/>
  <c r="E8"/>
  <c r="F8" s="1"/>
  <c r="D9"/>
  <c r="E9" s="1"/>
  <c r="F9" s="1"/>
  <c r="D10"/>
  <c r="E10"/>
  <c r="D11"/>
  <c r="E11"/>
  <c r="D6"/>
  <c r="E6"/>
  <c r="F6" s="1"/>
  <c r="F4"/>
  <c r="E4"/>
  <c r="D4"/>
  <c r="A11"/>
  <c r="A10"/>
  <c r="A9"/>
  <c r="A8"/>
  <c r="A7"/>
  <c r="G40" i="5"/>
  <c r="G41"/>
  <c r="G42"/>
  <c r="D4" i="16"/>
  <c r="E4"/>
  <c r="F4"/>
  <c r="K4"/>
  <c r="L4"/>
  <c r="M4"/>
  <c r="N4"/>
  <c r="A6"/>
  <c r="D6"/>
  <c r="E6"/>
  <c r="G6"/>
  <c r="I6"/>
  <c r="L6"/>
  <c r="M6"/>
  <c r="N6" s="1"/>
  <c r="O6"/>
  <c r="A7"/>
  <c r="D7"/>
  <c r="E7" s="1"/>
  <c r="F7" s="1"/>
  <c r="G7"/>
  <c r="I7"/>
  <c r="L7"/>
  <c r="M7"/>
  <c r="N7" s="1"/>
  <c r="O7"/>
  <c r="A8"/>
  <c r="D8"/>
  <c r="E8" s="1"/>
  <c r="F8" s="1"/>
  <c r="G8"/>
  <c r="I8"/>
  <c r="L8"/>
  <c r="M8"/>
  <c r="N8" s="1"/>
  <c r="O8"/>
  <c r="A9"/>
  <c r="D9"/>
  <c r="E9" s="1"/>
  <c r="F9" s="1"/>
  <c r="G9"/>
  <c r="I9"/>
  <c r="L9"/>
  <c r="M9"/>
  <c r="N9" s="1"/>
  <c r="O9"/>
  <c r="A10"/>
  <c r="D10"/>
  <c r="E10" s="1"/>
  <c r="F10" s="1"/>
  <c r="G10"/>
  <c r="I10"/>
  <c r="L10"/>
  <c r="M10"/>
  <c r="N10" s="1"/>
  <c r="O10"/>
  <c r="A11"/>
  <c r="D11"/>
  <c r="E11" s="1"/>
  <c r="F11" s="1"/>
  <c r="G11"/>
  <c r="I11"/>
  <c r="L11"/>
  <c r="M11" s="1"/>
  <c r="N11" s="1"/>
  <c r="O11"/>
  <c r="F55" i="13"/>
  <c r="F51"/>
  <c r="O47"/>
  <c r="F47"/>
  <c r="B89"/>
  <c r="A89" s="1"/>
  <c r="G89"/>
  <c r="K121"/>
  <c r="Q121"/>
  <c r="B121"/>
  <c r="O119"/>
  <c r="L119"/>
  <c r="F119"/>
  <c r="C119"/>
  <c r="K117"/>
  <c r="M117" s="1"/>
  <c r="Q117"/>
  <c r="B117"/>
  <c r="D117"/>
  <c r="E117" s="1"/>
  <c r="F117" s="1"/>
  <c r="O115"/>
  <c r="L115"/>
  <c r="F115"/>
  <c r="C115"/>
  <c r="K113"/>
  <c r="B113"/>
  <c r="H113" s="1"/>
  <c r="O111"/>
  <c r="L111"/>
  <c r="F111"/>
  <c r="C111"/>
  <c r="K109"/>
  <c r="Q109" s="1"/>
  <c r="B109"/>
  <c r="D109" s="1"/>
  <c r="E109" s="1"/>
  <c r="F109" s="1"/>
  <c r="O107"/>
  <c r="L107"/>
  <c r="F107"/>
  <c r="C107"/>
  <c r="K105"/>
  <c r="J105" s="1"/>
  <c r="B105"/>
  <c r="O103"/>
  <c r="L103"/>
  <c r="F103"/>
  <c r="C103"/>
  <c r="K101"/>
  <c r="P101"/>
  <c r="B101"/>
  <c r="D101"/>
  <c r="E101" s="1"/>
  <c r="F101" s="1"/>
  <c r="O99"/>
  <c r="L99"/>
  <c r="F99"/>
  <c r="C99"/>
  <c r="K97"/>
  <c r="B97"/>
  <c r="G97" s="1"/>
  <c r="O95"/>
  <c r="L95"/>
  <c r="F95"/>
  <c r="C95"/>
  <c r="K93"/>
  <c r="P93" s="1"/>
  <c r="B93"/>
  <c r="G93" s="1"/>
  <c r="O91"/>
  <c r="L91"/>
  <c r="F91"/>
  <c r="K89"/>
  <c r="M89"/>
  <c r="O87"/>
  <c r="L87"/>
  <c r="F87"/>
  <c r="C87"/>
  <c r="K85"/>
  <c r="M85"/>
  <c r="B85"/>
  <c r="H85"/>
  <c r="O83"/>
  <c r="L83"/>
  <c r="F83"/>
  <c r="C83"/>
  <c r="K81"/>
  <c r="M81"/>
  <c r="B81"/>
  <c r="A81"/>
  <c r="O79"/>
  <c r="L79"/>
  <c r="F79"/>
  <c r="C79"/>
  <c r="K77"/>
  <c r="B77"/>
  <c r="H77" s="1"/>
  <c r="O75"/>
  <c r="L75"/>
  <c r="F75"/>
  <c r="C75"/>
  <c r="K73"/>
  <c r="Q73" s="1"/>
  <c r="J73"/>
  <c r="B73"/>
  <c r="O71"/>
  <c r="L71"/>
  <c r="F71"/>
  <c r="C71"/>
  <c r="K69"/>
  <c r="P69" s="1"/>
  <c r="B69"/>
  <c r="H69" s="1"/>
  <c r="O67"/>
  <c r="L67"/>
  <c r="F67"/>
  <c r="C67"/>
  <c r="K65"/>
  <c r="P65" s="1"/>
  <c r="B65"/>
  <c r="D65" s="1"/>
  <c r="E65" s="1"/>
  <c r="F65" s="1"/>
  <c r="O63"/>
  <c r="L63"/>
  <c r="F63"/>
  <c r="C63"/>
  <c r="K61"/>
  <c r="M61" s="1"/>
  <c r="B61"/>
  <c r="D61" s="1"/>
  <c r="E61" s="1"/>
  <c r="F61" s="1"/>
  <c r="O59"/>
  <c r="L59"/>
  <c r="F59"/>
  <c r="C59"/>
  <c r="K57"/>
  <c r="Q57" s="1"/>
  <c r="B57"/>
  <c r="G57" s="1"/>
  <c r="O55"/>
  <c r="L55"/>
  <c r="C55"/>
  <c r="K53"/>
  <c r="Q53"/>
  <c r="B53"/>
  <c r="D53"/>
  <c r="E53" s="1"/>
  <c r="F53" s="1"/>
  <c r="O51"/>
  <c r="L51"/>
  <c r="C51"/>
  <c r="K49"/>
  <c r="M49" s="1"/>
  <c r="B49"/>
  <c r="D49" s="1"/>
  <c r="E49" s="1"/>
  <c r="F49" s="1"/>
  <c r="H49"/>
  <c r="L47"/>
  <c r="C47"/>
  <c r="K45"/>
  <c r="J45"/>
  <c r="Q45"/>
  <c r="B45"/>
  <c r="G45" s="1"/>
  <c r="O43"/>
  <c r="L43"/>
  <c r="F43"/>
  <c r="C43"/>
  <c r="K41"/>
  <c r="J41" s="1"/>
  <c r="M41"/>
  <c r="B41"/>
  <c r="G41"/>
  <c r="O39"/>
  <c r="L39"/>
  <c r="F39"/>
  <c r="C39"/>
  <c r="K37"/>
  <c r="Q37"/>
  <c r="B37"/>
  <c r="A37"/>
  <c r="O35"/>
  <c r="L35"/>
  <c r="F35"/>
  <c r="C35"/>
  <c r="K33"/>
  <c r="Q33"/>
  <c r="B33"/>
  <c r="G33"/>
  <c r="O31"/>
  <c r="L31"/>
  <c r="F31"/>
  <c r="C31"/>
  <c r="K29"/>
  <c r="Q29"/>
  <c r="J29"/>
  <c r="B29"/>
  <c r="G29" s="1"/>
  <c r="O27"/>
  <c r="L27"/>
  <c r="F27"/>
  <c r="C27"/>
  <c r="K25"/>
  <c r="M25" s="1"/>
  <c r="P25"/>
  <c r="B25"/>
  <c r="D25"/>
  <c r="E25" s="1"/>
  <c r="F25" s="1"/>
  <c r="O23"/>
  <c r="L23"/>
  <c r="F23"/>
  <c r="C23"/>
  <c r="K21"/>
  <c r="Q21"/>
  <c r="B21"/>
  <c r="A21"/>
  <c r="O19"/>
  <c r="L19"/>
  <c r="F19"/>
  <c r="C19"/>
  <c r="K17"/>
  <c r="J17"/>
  <c r="M17"/>
  <c r="B17"/>
  <c r="H17" s="1"/>
  <c r="G17"/>
  <c r="O15"/>
  <c r="L15"/>
  <c r="F15"/>
  <c r="C15"/>
  <c r="K13"/>
  <c r="J13"/>
  <c r="B13"/>
  <c r="D13"/>
  <c r="E13" s="1"/>
  <c r="F13" s="1"/>
  <c r="O11"/>
  <c r="L11"/>
  <c r="F11"/>
  <c r="C11"/>
  <c r="K9"/>
  <c r="Q9"/>
  <c r="B9"/>
  <c r="O7"/>
  <c r="L7"/>
  <c r="F7"/>
  <c r="C7"/>
  <c r="K5"/>
  <c r="J5" s="1"/>
  <c r="B5"/>
  <c r="D5" s="1"/>
  <c r="E5" s="1"/>
  <c r="F5" s="1"/>
  <c r="O3"/>
  <c r="L3"/>
  <c r="F3"/>
  <c r="C3"/>
  <c r="Q113"/>
  <c r="G43" i="5"/>
  <c r="G44"/>
  <c r="G46"/>
  <c r="G47"/>
  <c r="G48"/>
  <c r="G49"/>
  <c r="G50"/>
  <c r="G51"/>
  <c r="B89" i="10"/>
  <c r="K121"/>
  <c r="M121"/>
  <c r="J121"/>
  <c r="O119"/>
  <c r="L119"/>
  <c r="B121"/>
  <c r="H121" s="1"/>
  <c r="F119"/>
  <c r="C119"/>
  <c r="K117"/>
  <c r="Q117" s="1"/>
  <c r="P117"/>
  <c r="O115"/>
  <c r="L115"/>
  <c r="B117"/>
  <c r="H117"/>
  <c r="F115"/>
  <c r="C115"/>
  <c r="K113"/>
  <c r="J113"/>
  <c r="O111"/>
  <c r="L111"/>
  <c r="B113"/>
  <c r="H113"/>
  <c r="F111"/>
  <c r="C111"/>
  <c r="K109"/>
  <c r="O107"/>
  <c r="L107"/>
  <c r="B109"/>
  <c r="H109" s="1"/>
  <c r="F107"/>
  <c r="C107"/>
  <c r="K105"/>
  <c r="J105" s="1"/>
  <c r="O103"/>
  <c r="L103"/>
  <c r="B105"/>
  <c r="D105" s="1"/>
  <c r="E105" s="1"/>
  <c r="F105" s="1"/>
  <c r="F103"/>
  <c r="C103"/>
  <c r="B101"/>
  <c r="A101" s="1"/>
  <c r="K101"/>
  <c r="P101" s="1"/>
  <c r="O99"/>
  <c r="L99"/>
  <c r="F99"/>
  <c r="C99"/>
  <c r="K97"/>
  <c r="P97" s="1"/>
  <c r="O95"/>
  <c r="L95"/>
  <c r="B97"/>
  <c r="A97" s="1"/>
  <c r="F95"/>
  <c r="C95"/>
  <c r="K93"/>
  <c r="Q93" s="1"/>
  <c r="O91"/>
  <c r="L91"/>
  <c r="B93"/>
  <c r="H93" s="1"/>
  <c r="F91"/>
  <c r="K89"/>
  <c r="Q89"/>
  <c r="O87"/>
  <c r="L87"/>
  <c r="F87"/>
  <c r="C87"/>
  <c r="K85"/>
  <c r="M85"/>
  <c r="J85"/>
  <c r="O83"/>
  <c r="L83"/>
  <c r="B85"/>
  <c r="D85" s="1"/>
  <c r="E85" s="1"/>
  <c r="F85" s="1"/>
  <c r="F83"/>
  <c r="C83"/>
  <c r="B81"/>
  <c r="G81" s="1"/>
  <c r="K81"/>
  <c r="M81" s="1"/>
  <c r="O79"/>
  <c r="L79"/>
  <c r="K77"/>
  <c r="J77" s="1"/>
  <c r="O75"/>
  <c r="L75"/>
  <c r="K73"/>
  <c r="P73" s="1"/>
  <c r="O71"/>
  <c r="L71"/>
  <c r="K69"/>
  <c r="M69" s="1"/>
  <c r="O67"/>
  <c r="L67"/>
  <c r="K65"/>
  <c r="P65" s="1"/>
  <c r="O63"/>
  <c r="L63"/>
  <c r="K61"/>
  <c r="P61" s="1"/>
  <c r="O59"/>
  <c r="L59"/>
  <c r="K57"/>
  <c r="Q57" s="1"/>
  <c r="O55"/>
  <c r="L55"/>
  <c r="B53"/>
  <c r="A53" s="1"/>
  <c r="K53"/>
  <c r="Q53"/>
  <c r="P53"/>
  <c r="O51"/>
  <c r="L51"/>
  <c r="K49"/>
  <c r="M49" s="1"/>
  <c r="P49"/>
  <c r="O47"/>
  <c r="L47"/>
  <c r="K45"/>
  <c r="J45"/>
  <c r="Q45"/>
  <c r="O43"/>
  <c r="L43"/>
  <c r="K41"/>
  <c r="Q41" s="1"/>
  <c r="J41"/>
  <c r="O39"/>
  <c r="L39"/>
  <c r="K37"/>
  <c r="M37"/>
  <c r="P37"/>
  <c r="O35"/>
  <c r="L35"/>
  <c r="K33"/>
  <c r="P33" s="1"/>
  <c r="Q33"/>
  <c r="O31"/>
  <c r="L31"/>
  <c r="K29"/>
  <c r="Q29"/>
  <c r="M29"/>
  <c r="O27"/>
  <c r="L27"/>
  <c r="B25"/>
  <c r="H25" s="1"/>
  <c r="G25"/>
  <c r="F15"/>
  <c r="B17"/>
  <c r="H17" s="1"/>
  <c r="K25"/>
  <c r="J25" s="1"/>
  <c r="O23"/>
  <c r="L23"/>
  <c r="K21"/>
  <c r="Q21" s="1"/>
  <c r="O19"/>
  <c r="L19"/>
  <c r="K17"/>
  <c r="J17" s="1"/>
  <c r="P17"/>
  <c r="O15"/>
  <c r="L15"/>
  <c r="O11"/>
  <c r="L11"/>
  <c r="L7"/>
  <c r="O7"/>
  <c r="K9"/>
  <c r="Q9"/>
  <c r="P9"/>
  <c r="K13"/>
  <c r="P13" s="1"/>
  <c r="P121"/>
  <c r="G113"/>
  <c r="B77"/>
  <c r="G77"/>
  <c r="B73"/>
  <c r="G73"/>
  <c r="B69"/>
  <c r="H69"/>
  <c r="B65"/>
  <c r="A65"/>
  <c r="B61"/>
  <c r="G61"/>
  <c r="B57"/>
  <c r="A57"/>
  <c r="G57"/>
  <c r="B49"/>
  <c r="B45"/>
  <c r="H45"/>
  <c r="G45"/>
  <c r="B41"/>
  <c r="G41" s="1"/>
  <c r="B37"/>
  <c r="D37" s="1"/>
  <c r="E37" s="1"/>
  <c r="F37" s="1"/>
  <c r="G37"/>
  <c r="B33"/>
  <c r="D33"/>
  <c r="E33" s="1"/>
  <c r="F33" s="1"/>
  <c r="B29"/>
  <c r="D29"/>
  <c r="E29" s="1"/>
  <c r="F29" s="1"/>
  <c r="B21"/>
  <c r="H21"/>
  <c r="B13"/>
  <c r="A13"/>
  <c r="D13"/>
  <c r="E13"/>
  <c r="F13" s="1"/>
  <c r="B9"/>
  <c r="D9" s="1"/>
  <c r="E9" s="1"/>
  <c r="F9" s="1"/>
  <c r="A9"/>
  <c r="K5"/>
  <c r="P5" s="1"/>
  <c r="B5"/>
  <c r="G5" s="1"/>
  <c r="F79"/>
  <c r="C79"/>
  <c r="F75"/>
  <c r="C75"/>
  <c r="F71"/>
  <c r="C71"/>
  <c r="F67"/>
  <c r="C67"/>
  <c r="F63"/>
  <c r="C63"/>
  <c r="F59"/>
  <c r="C59"/>
  <c r="F55"/>
  <c r="C55"/>
  <c r="C51"/>
  <c r="F47"/>
  <c r="C47"/>
  <c r="F43"/>
  <c r="C43"/>
  <c r="F39"/>
  <c r="C39"/>
  <c r="F35"/>
  <c r="C35"/>
  <c r="F31"/>
  <c r="C31"/>
  <c r="F27"/>
  <c r="F23"/>
  <c r="C27"/>
  <c r="C23"/>
  <c r="F19"/>
  <c r="C19"/>
  <c r="C15"/>
  <c r="F11"/>
  <c r="C11"/>
  <c r="F7"/>
  <c r="C7"/>
  <c r="O3"/>
  <c r="L3"/>
  <c r="F3"/>
  <c r="C3"/>
  <c r="G106" i="5"/>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2"/>
  <c r="H97" i="13"/>
  <c r="Q81"/>
  <c r="J57"/>
  <c r="P81"/>
  <c r="H57"/>
  <c r="D9"/>
  <c r="E9"/>
  <c r="F9" s="1"/>
  <c r="A29"/>
  <c r="A45"/>
  <c r="J93"/>
  <c r="D109" i="10"/>
  <c r="E109" s="1"/>
  <c r="F109" s="1"/>
  <c r="D113"/>
  <c r="E113"/>
  <c r="F113" s="1"/>
  <c r="D121"/>
  <c r="E121" s="1"/>
  <c r="F121" s="1"/>
  <c r="J29"/>
  <c r="M109"/>
  <c r="Q113"/>
  <c r="Q121"/>
  <c r="M13" i="13"/>
  <c r="P37"/>
  <c r="P49"/>
  <c r="P85"/>
  <c r="J85"/>
  <c r="Q85"/>
  <c r="G109"/>
  <c r="G113"/>
  <c r="G117"/>
  <c r="A117"/>
  <c r="G121"/>
  <c r="A121"/>
  <c r="P69" i="10"/>
  <c r="A69"/>
  <c r="A25"/>
  <c r="A113"/>
  <c r="A121"/>
  <c r="A9" i="13"/>
  <c r="M37"/>
  <c r="H53"/>
  <c r="M113" i="10"/>
  <c r="D117"/>
  <c r="E117"/>
  <c r="F117" s="1"/>
  <c r="A73"/>
  <c r="G117"/>
  <c r="J117"/>
  <c r="J69"/>
  <c r="Q5"/>
  <c r="D73"/>
  <c r="E73" s="1"/>
  <c r="F73" s="1"/>
  <c r="J53" i="13"/>
  <c r="D37"/>
  <c r="E37" s="1"/>
  <c r="F37" s="1"/>
  <c r="A17"/>
  <c r="A93" i="10"/>
  <c r="H57"/>
  <c r="P57"/>
  <c r="P45"/>
  <c r="P29"/>
  <c r="D93"/>
  <c r="E93" s="1"/>
  <c r="F93" s="1"/>
  <c r="A77"/>
  <c r="A57" i="13"/>
  <c r="Q81" i="10"/>
  <c r="G93"/>
  <c r="M101"/>
  <c r="H65" i="13"/>
  <c r="A73"/>
  <c r="M101"/>
  <c r="J117"/>
  <c r="P121"/>
  <c r="M65" i="10"/>
  <c r="H97"/>
  <c r="G97"/>
  <c r="G53"/>
  <c r="D53"/>
  <c r="E53"/>
  <c r="F53" s="1"/>
  <c r="C4" i="16"/>
  <c r="H9" i="13"/>
  <c r="Q97"/>
  <c r="G9"/>
  <c r="P13"/>
  <c r="H29"/>
  <c r="D57"/>
  <c r="E57" s="1"/>
  <c r="F57" s="1"/>
  <c r="G73"/>
  <c r="J81"/>
  <c r="M93"/>
  <c r="J97"/>
  <c r="Q101"/>
  <c r="H117"/>
  <c r="P117"/>
  <c r="Q13"/>
  <c r="H33" i="10"/>
  <c r="D105" i="13"/>
  <c r="E105" s="1"/>
  <c r="F105" s="1"/>
  <c r="H105"/>
  <c r="G9" i="10"/>
  <c r="A105" i="13"/>
  <c r="M41" i="10"/>
  <c r="J65"/>
  <c r="D89"/>
  <c r="E89" s="1"/>
  <c r="F89" s="1"/>
  <c r="G105" i="13"/>
  <c r="D121"/>
  <c r="E121" s="1"/>
  <c r="F121" s="1"/>
  <c r="H121"/>
  <c r="M109"/>
  <c r="H29" i="10"/>
  <c r="G89"/>
  <c r="J109" i="13"/>
  <c r="H89"/>
  <c r="P57"/>
  <c r="D73"/>
  <c r="E73" s="1"/>
  <c r="F73" s="1"/>
  <c r="H73"/>
  <c r="H49" i="10"/>
  <c r="G49"/>
  <c r="M61"/>
  <c r="Q105" i="13"/>
  <c r="P113"/>
  <c r="J113"/>
  <c r="M113"/>
  <c r="Q17" i="10"/>
  <c r="M17"/>
  <c r="Q73"/>
  <c r="M105" i="13"/>
  <c r="M77" i="10"/>
  <c r="Q13"/>
  <c r="A61"/>
  <c r="J101"/>
  <c r="Q101"/>
  <c r="A89"/>
  <c r="H89"/>
  <c r="M9" i="13"/>
  <c r="G61"/>
  <c r="M21" i="10"/>
  <c r="Q37"/>
  <c r="H101"/>
  <c r="A49"/>
  <c r="A41"/>
  <c r="D41"/>
  <c r="E41"/>
  <c r="F41" s="1"/>
  <c r="J57"/>
  <c r="M57"/>
  <c r="P85"/>
  <c r="P5" i="13"/>
  <c r="Q5"/>
  <c r="J65"/>
  <c r="M77"/>
  <c r="J77"/>
  <c r="P77"/>
  <c r="Q77"/>
  <c r="P89"/>
  <c r="J89"/>
  <c r="Q89"/>
  <c r="A85" i="10"/>
  <c r="Q77"/>
  <c r="J93"/>
  <c r="D49"/>
  <c r="E49" s="1"/>
  <c r="F49" s="1"/>
  <c r="M93"/>
  <c r="D61"/>
  <c r="E61" s="1"/>
  <c r="F61" s="1"/>
  <c r="Q65" i="13"/>
  <c r="G13" i="10"/>
  <c r="Q97"/>
  <c r="J97"/>
  <c r="M89"/>
  <c r="J61"/>
  <c r="H41"/>
  <c r="A5"/>
  <c r="J9"/>
  <c r="Q25" i="13"/>
  <c r="A65"/>
  <c r="G65"/>
  <c r="J69"/>
  <c r="J33"/>
  <c r="H21"/>
  <c r="D85"/>
  <c r="E85" s="1"/>
  <c r="F85" s="1"/>
  <c r="H81"/>
  <c r="A49"/>
  <c r="D21"/>
  <c r="E21"/>
  <c r="F21" s="1"/>
  <c r="J37"/>
  <c r="P29"/>
  <c r="A85"/>
  <c r="D17"/>
  <c r="E17"/>
  <c r="F17" s="1"/>
  <c r="D89"/>
  <c r="E89" s="1"/>
  <c r="F89" s="1"/>
  <c r="G49"/>
  <c r="P41"/>
  <c r="M45"/>
  <c r="D81"/>
  <c r="E81" s="1"/>
  <c r="F81" s="1"/>
  <c r="G85"/>
  <c r="A61"/>
  <c r="J25"/>
  <c r="M29"/>
  <c r="G81"/>
  <c r="Q41"/>
  <c r="G45" i="5"/>
  <c r="H61" i="10"/>
  <c r="Q61"/>
  <c r="F10" i="12"/>
  <c r="F11"/>
  <c r="F6" i="16"/>
  <c r="Q65" i="10"/>
  <c r="H37"/>
  <c r="D5"/>
  <c r="E5" s="1"/>
  <c r="F5" s="1"/>
  <c r="P9" i="13"/>
  <c r="G25"/>
  <c r="H45"/>
  <c r="P77" i="10"/>
  <c r="J81"/>
  <c r="G21"/>
  <c r="D97"/>
  <c r="E97"/>
  <c r="F97" s="1"/>
  <c r="H73"/>
  <c r="D45" i="13"/>
  <c r="E45"/>
  <c r="F45" s="1"/>
  <c r="D29"/>
  <c r="E29" s="1"/>
  <c r="F29" s="1"/>
  <c r="Q61"/>
  <c r="Q49"/>
  <c r="D57" i="10"/>
  <c r="E57"/>
  <c r="F57" s="1"/>
  <c r="G21" i="13"/>
  <c r="D65" i="10"/>
  <c r="E65"/>
  <c r="F65" s="1"/>
  <c r="J9" i="13"/>
  <c r="M73" i="10"/>
  <c r="P93"/>
  <c r="H33" i="13"/>
  <c r="D33"/>
  <c r="E33" s="1"/>
  <c r="F33" s="1"/>
  <c r="A77"/>
  <c r="J53" i="10"/>
  <c r="J61" i="13"/>
  <c r="D21" i="10"/>
  <c r="E21" s="1"/>
  <c r="F21" s="1"/>
  <c r="G37" i="13"/>
  <c r="D77"/>
  <c r="E77" s="1"/>
  <c r="F77" s="1"/>
  <c r="J73" i="10"/>
  <c r="A33" i="13"/>
  <c r="P61"/>
  <c r="G105" i="10"/>
  <c r="H105"/>
  <c r="G77" i="13"/>
  <c r="D113"/>
  <c r="E113"/>
  <c r="F113" s="1"/>
  <c r="H13" i="10"/>
  <c r="G101"/>
  <c r="G29"/>
  <c r="M69" i="13"/>
  <c r="G17" i="10"/>
  <c r="D17"/>
  <c r="E17"/>
  <c r="F17" s="1"/>
  <c r="M73" i="13"/>
  <c r="M97" i="10"/>
  <c r="M33"/>
  <c r="P105" i="13"/>
  <c r="J101"/>
  <c r="G85" i="10"/>
  <c r="A53" i="13"/>
  <c r="H93"/>
  <c r="G53"/>
  <c r="D45" i="10"/>
  <c r="E45"/>
  <c r="F45" s="1"/>
  <c r="P113"/>
  <c r="M13"/>
  <c r="H85"/>
  <c r="D97" i="13"/>
  <c r="E97"/>
  <c r="F97" s="1"/>
  <c r="M97"/>
  <c r="P97"/>
  <c r="P109" i="10"/>
  <c r="J109"/>
  <c r="A113" i="13"/>
  <c r="A17" i="10"/>
  <c r="J13"/>
  <c r="M65" i="13"/>
  <c r="Q69"/>
  <c r="D101" i="10"/>
  <c r="E101"/>
  <c r="F101" s="1"/>
  <c r="A29"/>
  <c r="A21"/>
  <c r="M117"/>
  <c r="A45"/>
  <c r="P17" i="13"/>
  <c r="Q109" i="10"/>
  <c r="J89"/>
  <c r="A117"/>
  <c r="D69" i="13"/>
  <c r="E69" s="1"/>
  <c r="F69" s="1"/>
  <c r="N36" i="20"/>
  <c r="G69" i="13"/>
  <c r="M121"/>
  <c r="M33"/>
  <c r="M25" i="10"/>
  <c r="A41" i="13"/>
  <c r="H41"/>
  <c r="A101"/>
  <c r="A69"/>
  <c r="A109" i="10"/>
  <c r="M53"/>
  <c r="Q105"/>
  <c r="H109" i="13"/>
  <c r="J37" i="10"/>
  <c r="G65"/>
  <c r="H65"/>
  <c r="M9"/>
  <c r="D81"/>
  <c r="E81" s="1"/>
  <c r="F81" s="1"/>
  <c r="M21" i="13"/>
  <c r="J33" i="10"/>
  <c r="P109" i="13"/>
  <c r="A5"/>
  <c r="P53"/>
  <c r="G101"/>
  <c r="P25" i="10"/>
  <c r="M53" i="13"/>
  <c r="A97"/>
  <c r="A109"/>
  <c r="H5"/>
  <c r="A13"/>
  <c r="J121"/>
  <c r="G5"/>
  <c r="A33" i="10"/>
  <c r="J49"/>
  <c r="H81"/>
  <c r="H13" i="13"/>
  <c r="P33"/>
  <c r="P45"/>
  <c r="P21" i="10"/>
  <c r="J21"/>
  <c r="A25" i="13"/>
  <c r="D77" i="10"/>
  <c r="E77" s="1"/>
  <c r="F77" s="1"/>
  <c r="J21" i="13"/>
  <c r="D69" i="10"/>
  <c r="E69" s="1"/>
  <c r="F69" s="1"/>
  <c r="G109"/>
  <c r="P105"/>
  <c r="Q17" i="13"/>
  <c r="P89" i="10"/>
  <c r="Q49"/>
  <c r="D93" i="13"/>
  <c r="E93" s="1"/>
  <c r="F93" s="1"/>
  <c r="A81" i="10"/>
  <c r="M45"/>
  <c r="D41" i="13"/>
  <c r="E41"/>
  <c r="F41" s="1"/>
  <c r="A37" i="10"/>
  <c r="H37" i="13"/>
  <c r="H25"/>
  <c r="H61"/>
  <c r="Q25" i="10"/>
  <c r="G33"/>
  <c r="P73" i="13"/>
  <c r="G69" i="10"/>
  <c r="Q85"/>
  <c r="P21" i="13"/>
  <c r="M57"/>
  <c r="D25" i="10"/>
  <c r="E25"/>
  <c r="F25" s="1"/>
  <c r="H101" i="13"/>
  <c r="H77" i="10"/>
  <c r="G13" i="13"/>
  <c r="A105" i="10"/>
  <c r="A93" i="13"/>
  <c r="J49"/>
  <c r="M105" i="10"/>
  <c r="H5"/>
  <c r="M5" l="1"/>
  <c r="N5" s="1"/>
  <c r="O5" s="1"/>
  <c r="P41"/>
  <c r="J5"/>
  <c r="H53"/>
  <c r="M5" i="13"/>
  <c r="N5" s="1"/>
  <c r="O5" s="1"/>
  <c r="P81" i="10"/>
  <c r="Q69"/>
  <c r="H9"/>
  <c r="G121"/>
  <c r="Q93" i="13"/>
</calcChain>
</file>

<file path=xl/comments1.xml><?xml version="1.0" encoding="utf-8"?>
<comments xmlns="http://schemas.openxmlformats.org/spreadsheetml/2006/main">
  <authors>
    <author>森本　貴幸</author>
  </authors>
  <commentList>
    <comment ref="G4" authorId="0">
      <text>
        <r>
          <rPr>
            <b/>
            <sz val="9"/>
            <color indexed="81"/>
            <rFont val="ＭＳ Ｐゴシック"/>
            <family val="3"/>
            <charset val="128"/>
          </rPr>
          <t xml:space="preserve">複数チーム出場時
A,B,Cを選択
</t>
        </r>
      </text>
    </comment>
    <comment ref="O4" authorId="0">
      <text>
        <r>
          <rPr>
            <b/>
            <sz val="9"/>
            <color indexed="81"/>
            <rFont val="ＭＳ Ｐゴシック"/>
            <family val="3"/>
            <charset val="128"/>
          </rPr>
          <t xml:space="preserve">複数チーム出場時
A,B,Cを選択
</t>
        </r>
      </text>
    </comment>
    <comment ref="G14" authorId="0">
      <text>
        <r>
          <rPr>
            <b/>
            <sz val="9"/>
            <color indexed="81"/>
            <rFont val="ＭＳ Ｐゴシック"/>
            <family val="3"/>
            <charset val="128"/>
          </rPr>
          <t xml:space="preserve">複数チーム出場時
A,B,Cを選択
</t>
        </r>
      </text>
    </comment>
    <comment ref="O14" authorId="0">
      <text>
        <r>
          <rPr>
            <b/>
            <sz val="9"/>
            <color indexed="81"/>
            <rFont val="ＭＳ Ｐゴシック"/>
            <family val="3"/>
            <charset val="128"/>
          </rPr>
          <t xml:space="preserve">複数チーム出場時
A,B,Cを選択
</t>
        </r>
      </text>
    </comment>
    <comment ref="G24" authorId="0">
      <text>
        <r>
          <rPr>
            <b/>
            <sz val="9"/>
            <color indexed="81"/>
            <rFont val="ＭＳ Ｐゴシック"/>
            <family val="3"/>
            <charset val="128"/>
          </rPr>
          <t xml:space="preserve">複数チーム出場時
A,B,Cを選択
</t>
        </r>
      </text>
    </comment>
    <comment ref="O24" authorId="0">
      <text>
        <r>
          <rPr>
            <b/>
            <sz val="9"/>
            <color indexed="81"/>
            <rFont val="ＭＳ Ｐゴシック"/>
            <family val="3"/>
            <charset val="128"/>
          </rPr>
          <t xml:space="preserve">複数チーム出場時
A,B,Cを選択
</t>
        </r>
      </text>
    </comment>
    <comment ref="G34" authorId="0">
      <text>
        <r>
          <rPr>
            <b/>
            <sz val="9"/>
            <color indexed="81"/>
            <rFont val="ＭＳ Ｐゴシック"/>
            <family val="3"/>
            <charset val="128"/>
          </rPr>
          <t xml:space="preserve">複数チーム出場時
A,B,Cを選択
</t>
        </r>
      </text>
    </comment>
    <comment ref="O34" authorId="0">
      <text>
        <r>
          <rPr>
            <b/>
            <sz val="9"/>
            <color indexed="81"/>
            <rFont val="ＭＳ Ｐゴシック"/>
            <family val="3"/>
            <charset val="128"/>
          </rPr>
          <t xml:space="preserve">複数チーム出場時
A,B,Cを選択
</t>
        </r>
      </text>
    </comment>
  </commentList>
</comments>
</file>

<file path=xl/comments2.xml><?xml version="1.0" encoding="utf-8"?>
<comments xmlns="http://schemas.openxmlformats.org/spreadsheetml/2006/main">
  <authors>
    <author>森本　貴幸</author>
  </authors>
  <commentList>
    <comment ref="G4" authorId="0">
      <text>
        <r>
          <rPr>
            <b/>
            <sz val="9"/>
            <color indexed="81"/>
            <rFont val="ＭＳ Ｐゴシック"/>
            <family val="3"/>
            <charset val="128"/>
          </rPr>
          <t xml:space="preserve">複数チーム出場時
A,B,Cを選択
</t>
        </r>
      </text>
    </comment>
    <comment ref="O4" authorId="0">
      <text>
        <r>
          <rPr>
            <b/>
            <sz val="9"/>
            <color indexed="81"/>
            <rFont val="ＭＳ Ｐゴシック"/>
            <family val="3"/>
            <charset val="128"/>
          </rPr>
          <t xml:space="preserve">複数チーム出場時
A,B,Cを選択
</t>
        </r>
      </text>
    </comment>
    <comment ref="G14" authorId="0">
      <text>
        <r>
          <rPr>
            <b/>
            <sz val="9"/>
            <color indexed="81"/>
            <rFont val="ＭＳ Ｐゴシック"/>
            <family val="3"/>
            <charset val="128"/>
          </rPr>
          <t xml:space="preserve">複数チーム出場時
A,B,Cを選択
</t>
        </r>
      </text>
    </comment>
    <comment ref="O14" authorId="0">
      <text>
        <r>
          <rPr>
            <b/>
            <sz val="9"/>
            <color indexed="81"/>
            <rFont val="ＭＳ Ｐゴシック"/>
            <family val="3"/>
            <charset val="128"/>
          </rPr>
          <t xml:space="preserve">複数チーム出場時
A,B,Cを選択
</t>
        </r>
      </text>
    </comment>
    <comment ref="G24" authorId="0">
      <text>
        <r>
          <rPr>
            <b/>
            <sz val="9"/>
            <color indexed="81"/>
            <rFont val="ＭＳ Ｐゴシック"/>
            <family val="3"/>
            <charset val="128"/>
          </rPr>
          <t xml:space="preserve">複数チーム出場時
A,B,Cを選択
</t>
        </r>
      </text>
    </comment>
    <comment ref="O24" authorId="0">
      <text>
        <r>
          <rPr>
            <b/>
            <sz val="9"/>
            <color indexed="81"/>
            <rFont val="ＭＳ Ｐゴシック"/>
            <family val="3"/>
            <charset val="128"/>
          </rPr>
          <t xml:space="preserve">複数チーム出場時
A,B,Cを選択
</t>
        </r>
      </text>
    </comment>
    <comment ref="G34" authorId="0">
      <text>
        <r>
          <rPr>
            <b/>
            <sz val="9"/>
            <color indexed="81"/>
            <rFont val="ＭＳ Ｐゴシック"/>
            <family val="3"/>
            <charset val="128"/>
          </rPr>
          <t xml:space="preserve">複数チーム出場時
A,B,Cを選択
</t>
        </r>
      </text>
    </comment>
    <comment ref="O34" authorId="0">
      <text>
        <r>
          <rPr>
            <b/>
            <sz val="9"/>
            <color indexed="81"/>
            <rFont val="ＭＳ Ｐゴシック"/>
            <family val="3"/>
            <charset val="128"/>
          </rPr>
          <t xml:space="preserve">複数チーム出場時
A,B,Cを選択
</t>
        </r>
      </text>
    </comment>
  </commentList>
</comments>
</file>

<file path=xl/sharedStrings.xml><?xml version="1.0" encoding="utf-8"?>
<sst xmlns="http://schemas.openxmlformats.org/spreadsheetml/2006/main" count="1194" uniqueCount="189">
  <si>
    <t>性別</t>
    <rPh sb="0" eb="2">
      <t>セイベツ</t>
    </rPh>
    <phoneticPr fontId="2"/>
  </si>
  <si>
    <t>氏　　名</t>
    <rPh sb="0" eb="1">
      <t>シ</t>
    </rPh>
    <rPh sb="3" eb="4">
      <t>メイ</t>
    </rPh>
    <phoneticPr fontId="2"/>
  </si>
  <si>
    <t>出　　　場　　　種　　　目</t>
    <rPh sb="0" eb="1">
      <t>デ</t>
    </rPh>
    <rPh sb="4" eb="5">
      <t>バ</t>
    </rPh>
    <rPh sb="8" eb="9">
      <t>タネ</t>
    </rPh>
    <rPh sb="12" eb="13">
      <t>メ</t>
    </rPh>
    <phoneticPr fontId="2"/>
  </si>
  <si>
    <t>学年</t>
    <rPh sb="0" eb="2">
      <t>ガクネン</t>
    </rPh>
    <phoneticPr fontId="2"/>
  </si>
  <si>
    <t>陸上競技大会申込者一覧表</t>
    <rPh sb="0" eb="2">
      <t>リクジョウ</t>
    </rPh>
    <rPh sb="2" eb="4">
      <t>キョウギ</t>
    </rPh>
    <rPh sb="4" eb="6">
      <t>タイカイ</t>
    </rPh>
    <rPh sb="6" eb="8">
      <t>モウシコミ</t>
    </rPh>
    <rPh sb="8" eb="9">
      <t>シャ</t>
    </rPh>
    <rPh sb="9" eb="11">
      <t>イチラン</t>
    </rPh>
    <rPh sb="11" eb="12">
      <t>ヒョウ</t>
    </rPh>
    <phoneticPr fontId="2"/>
  </si>
  <si>
    <t>大会名</t>
    <rPh sb="0" eb="2">
      <t>タイカイ</t>
    </rPh>
    <rPh sb="2" eb="3">
      <t>メイ</t>
    </rPh>
    <phoneticPr fontId="2"/>
  </si>
  <si>
    <t>ゼッケン</t>
    <phoneticPr fontId="2"/>
  </si>
  <si>
    <t>性 別</t>
    <rPh sb="0" eb="1">
      <t>セイ</t>
    </rPh>
    <rPh sb="2" eb="3">
      <t>ベツ</t>
    </rPh>
    <phoneticPr fontId="2"/>
  </si>
  <si>
    <t>年 齢</t>
    <rPh sb="0" eb="1">
      <t>トシ</t>
    </rPh>
    <rPh sb="2" eb="3">
      <t>ヨワイ</t>
    </rPh>
    <phoneticPr fontId="2"/>
  </si>
  <si>
    <t>所　属</t>
    <rPh sb="0" eb="1">
      <t>トコロ</t>
    </rPh>
    <rPh sb="2" eb="3">
      <t>ゾク</t>
    </rPh>
    <phoneticPr fontId="2"/>
  </si>
  <si>
    <t>㊞</t>
    <phoneticPr fontId="2"/>
  </si>
  <si>
    <t>（学年）</t>
    <phoneticPr fontId="2"/>
  </si>
  <si>
    <t>これより下は印刷されません。</t>
    <rPh sb="4" eb="5">
      <t>シタ</t>
    </rPh>
    <rPh sb="6" eb="8">
      <t>インサツ</t>
    </rPh>
    <phoneticPr fontId="2"/>
  </si>
  <si>
    <t>個人種目参加数</t>
    <rPh sb="0" eb="2">
      <t>コジン</t>
    </rPh>
    <rPh sb="2" eb="4">
      <t>シュモク</t>
    </rPh>
    <rPh sb="4" eb="7">
      <t>サンカスウ</t>
    </rPh>
    <phoneticPr fontId="2"/>
  </si>
  <si>
    <t>・</t>
    <phoneticPr fontId="2"/>
  </si>
  <si>
    <t>「名簿」記入上の注意</t>
    <rPh sb="1" eb="3">
      <t>メイボ</t>
    </rPh>
    <rPh sb="4" eb="6">
      <t>キニュウ</t>
    </rPh>
    <rPh sb="6" eb="7">
      <t>ジョウ</t>
    </rPh>
    <rPh sb="8" eb="10">
      <t>チュウイ</t>
    </rPh>
    <phoneticPr fontId="2"/>
  </si>
  <si>
    <t>フリガナ</t>
    <phoneticPr fontId="2"/>
  </si>
  <si>
    <t>所属は一番上の欄に入力すれば、以下は氏名を入力した段階で</t>
    <rPh sb="0" eb="2">
      <t>ショゾク</t>
    </rPh>
    <rPh sb="3" eb="5">
      <t>イチバン</t>
    </rPh>
    <rPh sb="5" eb="6">
      <t>ウエ</t>
    </rPh>
    <rPh sb="7" eb="8">
      <t>ラン</t>
    </rPh>
    <rPh sb="9" eb="11">
      <t>ニュウリョク</t>
    </rPh>
    <rPh sb="15" eb="17">
      <t>イカ</t>
    </rPh>
    <rPh sb="18" eb="20">
      <t>シメイ</t>
    </rPh>
    <rPh sb="21" eb="23">
      <t>ニュウリョク</t>
    </rPh>
    <rPh sb="25" eb="27">
      <t>ダンカイ</t>
    </rPh>
    <phoneticPr fontId="2"/>
  </si>
  <si>
    <t>参加者数</t>
    <rPh sb="0" eb="2">
      <t>サンカ</t>
    </rPh>
    <rPh sb="2" eb="3">
      <t>モノ</t>
    </rPh>
    <rPh sb="3" eb="4">
      <t>カズ</t>
    </rPh>
    <phoneticPr fontId="2"/>
  </si>
  <si>
    <t>以下の名簿に競技者データを入力すると、一覧表・個票に反映されます。</t>
    <rPh sb="0" eb="2">
      <t>イカ</t>
    </rPh>
    <rPh sb="3" eb="5">
      <t>メイボ</t>
    </rPh>
    <rPh sb="6" eb="9">
      <t>キョウギシャ</t>
    </rPh>
    <rPh sb="13" eb="15">
      <t>ニュウリョク</t>
    </rPh>
    <rPh sb="19" eb="21">
      <t>イチラン</t>
    </rPh>
    <rPh sb="21" eb="22">
      <t>ヒョウ</t>
    </rPh>
    <rPh sb="23" eb="24">
      <t>コ</t>
    </rPh>
    <rPh sb="24" eb="25">
      <t>ヒョウ</t>
    </rPh>
    <rPh sb="26" eb="28">
      <t>ハンエイ</t>
    </rPh>
    <phoneticPr fontId="2"/>
  </si>
  <si>
    <t>（一覧表・個票にゼッケンを入力すると、氏名・学年が自動入力されます。）</t>
    <rPh sb="1" eb="3">
      <t>イチラン</t>
    </rPh>
    <rPh sb="3" eb="4">
      <t>ヒョウ</t>
    </rPh>
    <rPh sb="13" eb="15">
      <t>ニュウリョク</t>
    </rPh>
    <rPh sb="19" eb="21">
      <t>シメイ</t>
    </rPh>
    <rPh sb="22" eb="24">
      <t>ガクネン</t>
    </rPh>
    <rPh sb="25" eb="27">
      <t>ジドウ</t>
    </rPh>
    <rPh sb="27" eb="29">
      <t>ニュウリョク</t>
    </rPh>
    <phoneticPr fontId="2"/>
  </si>
  <si>
    <t>ゼッケン</t>
    <phoneticPr fontId="2"/>
  </si>
  <si>
    <t>氏　名</t>
    <rPh sb="0" eb="1">
      <t>シ</t>
    </rPh>
    <rPh sb="2" eb="3">
      <t>メイ</t>
    </rPh>
    <phoneticPr fontId="2"/>
  </si>
  <si>
    <t>4x100mR</t>
    <phoneticPr fontId="2"/>
  </si>
  <si>
    <t>4x200mR</t>
    <phoneticPr fontId="2"/>
  </si>
  <si>
    <t>種目</t>
    <rPh sb="0" eb="2">
      <t>シュモク</t>
    </rPh>
    <phoneticPr fontId="2"/>
  </si>
  <si>
    <t>記録</t>
    <rPh sb="0" eb="2">
      <t>キロク</t>
    </rPh>
    <phoneticPr fontId="2"/>
  </si>
  <si>
    <t>性</t>
    <rPh sb="0" eb="1">
      <t>セイ</t>
    </rPh>
    <phoneticPr fontId="2"/>
  </si>
  <si>
    <t>ゼッケン</t>
    <phoneticPr fontId="2"/>
  </si>
  <si>
    <t>氏　　　名</t>
    <rPh sb="0" eb="1">
      <t>シ</t>
    </rPh>
    <rPh sb="4" eb="5">
      <t>メイ</t>
    </rPh>
    <phoneticPr fontId="2"/>
  </si>
  <si>
    <r>
      <t>個人申込票（男子用）</t>
    </r>
    <r>
      <rPr>
        <sz val="11"/>
        <rFont val="ＭＳ 明朝"/>
        <family val="1"/>
        <charset val="128"/>
      </rPr>
      <t>　用紙サイズは「B5」です。</t>
    </r>
    <rPh sb="0" eb="2">
      <t>コジン</t>
    </rPh>
    <rPh sb="2" eb="4">
      <t>モウシコミ</t>
    </rPh>
    <rPh sb="4" eb="5">
      <t>ヒョウ</t>
    </rPh>
    <rPh sb="6" eb="9">
      <t>ダンシヨウ</t>
    </rPh>
    <rPh sb="11" eb="13">
      <t>ヨウシ</t>
    </rPh>
    <phoneticPr fontId="2"/>
  </si>
  <si>
    <t>「一覧表」「個票」記入上の注意</t>
    <rPh sb="1" eb="3">
      <t>イチラン</t>
    </rPh>
    <rPh sb="3" eb="4">
      <t>ヒョウ</t>
    </rPh>
    <rPh sb="6" eb="7">
      <t>コ</t>
    </rPh>
    <rPh sb="7" eb="8">
      <t>ヒョウ</t>
    </rPh>
    <rPh sb="9" eb="11">
      <t>キニュウ</t>
    </rPh>
    <rPh sb="11" eb="12">
      <t>ジョウ</t>
    </rPh>
    <rPh sb="13" eb="15">
      <t>チュウイ</t>
    </rPh>
    <phoneticPr fontId="2"/>
  </si>
  <si>
    <t>名簿を利用しない場合は、一覧表・個票に直接入力して下さい。</t>
    <rPh sb="0" eb="2">
      <t>メイボ</t>
    </rPh>
    <rPh sb="3" eb="5">
      <t>リヨウ</t>
    </rPh>
    <rPh sb="8" eb="10">
      <t>バアイ</t>
    </rPh>
    <rPh sb="12" eb="14">
      <t>イチラン</t>
    </rPh>
    <rPh sb="14" eb="15">
      <t>ヒョウ</t>
    </rPh>
    <rPh sb="19" eb="21">
      <t>チョクセツ</t>
    </rPh>
    <rPh sb="21" eb="23">
      <t>ニュウリョク</t>
    </rPh>
    <rPh sb="25" eb="26">
      <t>クダ</t>
    </rPh>
    <phoneticPr fontId="2"/>
  </si>
  <si>
    <t>所属</t>
    <rPh sb="0" eb="2">
      <t>ショゾク</t>
    </rPh>
    <phoneticPr fontId="2"/>
  </si>
  <si>
    <t>A</t>
    <phoneticPr fontId="2"/>
  </si>
  <si>
    <t>B</t>
    <phoneticPr fontId="2"/>
  </si>
  <si>
    <t>C</t>
    <phoneticPr fontId="2"/>
  </si>
  <si>
    <r>
      <t>リレー申込票</t>
    </r>
    <r>
      <rPr>
        <sz val="11"/>
        <rFont val="ＭＳ 明朝"/>
        <family val="1"/>
        <charset val="128"/>
      </rPr>
      <t>　用紙サイズは「B5」です。</t>
    </r>
    <rPh sb="3" eb="5">
      <t>モウシコミ</t>
    </rPh>
    <rPh sb="5" eb="6">
      <t>ヒョウ</t>
    </rPh>
    <rPh sb="7" eb="9">
      <t>ヨウシ</t>
    </rPh>
    <phoneticPr fontId="2"/>
  </si>
  <si>
    <t>Excel 2002以外のバージョンをお使いの方へ</t>
    <rPh sb="10" eb="12">
      <t>イガイ</t>
    </rPh>
    <rPh sb="20" eb="21">
      <t>ツカ</t>
    </rPh>
    <rPh sb="23" eb="24">
      <t>カタ</t>
    </rPh>
    <phoneticPr fontId="2"/>
  </si>
  <si>
    <t>保護機能により入力が出来ません。シート保護の解除をお願いします。</t>
    <rPh sb="0" eb="2">
      <t>ホゴ</t>
    </rPh>
    <rPh sb="2" eb="4">
      <t>キノウ</t>
    </rPh>
    <rPh sb="7" eb="9">
      <t>ニュウリョク</t>
    </rPh>
    <rPh sb="10" eb="12">
      <t>デキ</t>
    </rPh>
    <rPh sb="19" eb="21">
      <t>ホゴ</t>
    </rPh>
    <rPh sb="22" eb="24">
      <t>カイジョ</t>
    </rPh>
    <rPh sb="26" eb="27">
      <t>ネガ</t>
    </rPh>
    <phoneticPr fontId="2"/>
  </si>
  <si>
    <r>
      <t>パスワード入力の必要はありません。（ツール</t>
    </r>
    <r>
      <rPr>
        <sz val="14"/>
        <rFont val="ＭＳ Ｐゴシック"/>
        <family val="3"/>
        <charset val="128"/>
      </rPr>
      <t xml:space="preserve"> </t>
    </r>
    <r>
      <rPr>
        <sz val="14"/>
        <rFont val="ＭＳ 明朝"/>
        <family val="1"/>
        <charset val="128"/>
      </rPr>
      <t>→</t>
    </r>
    <r>
      <rPr>
        <sz val="14"/>
        <rFont val="ＭＳ Ｐゴシック"/>
        <family val="3"/>
        <charset val="128"/>
      </rPr>
      <t xml:space="preserve"> </t>
    </r>
    <r>
      <rPr>
        <sz val="14"/>
        <rFont val="ＭＳ 明朝"/>
        <family val="1"/>
        <charset val="128"/>
      </rPr>
      <t>保護→</t>
    </r>
    <r>
      <rPr>
        <sz val="14"/>
        <rFont val="ＭＳ Ｐゴシック"/>
        <family val="3"/>
        <charset val="128"/>
      </rPr>
      <t xml:space="preserve"> </t>
    </r>
    <r>
      <rPr>
        <sz val="14"/>
        <rFont val="ＭＳ 明朝"/>
        <family val="1"/>
        <charset val="128"/>
      </rPr>
      <t>シート保護の解除）</t>
    </r>
    <rPh sb="5" eb="7">
      <t>ニュウリョク</t>
    </rPh>
    <rPh sb="8" eb="10">
      <t>ヒツヨウ</t>
    </rPh>
    <rPh sb="24" eb="26">
      <t>ホゴ</t>
    </rPh>
    <rPh sb="31" eb="33">
      <t>ホゴ</t>
    </rPh>
    <rPh sb="34" eb="36">
      <t>カイジョ</t>
    </rPh>
    <phoneticPr fontId="2"/>
  </si>
  <si>
    <t>低4x100mR</t>
    <rPh sb="0" eb="1">
      <t>テイ</t>
    </rPh>
    <phoneticPr fontId="2"/>
  </si>
  <si>
    <r>
      <t>リレー申込票</t>
    </r>
    <r>
      <rPr>
        <sz val="11"/>
        <color indexed="10"/>
        <rFont val="ＭＳ 明朝"/>
        <family val="1"/>
        <charset val="128"/>
      </rPr>
      <t>　用紙サイズは「B5」です。</t>
    </r>
    <rPh sb="3" eb="5">
      <t>モウシコミ</t>
    </rPh>
    <rPh sb="5" eb="6">
      <t>ヒョウ</t>
    </rPh>
    <rPh sb="7" eb="9">
      <t>ヨウシ</t>
    </rPh>
    <phoneticPr fontId="2"/>
  </si>
  <si>
    <t>ゼッケン</t>
    <phoneticPr fontId="2"/>
  </si>
  <si>
    <t>4x100mR</t>
    <phoneticPr fontId="2"/>
  </si>
  <si>
    <t>A</t>
    <phoneticPr fontId="2"/>
  </si>
  <si>
    <t>4x200mR</t>
    <phoneticPr fontId="2"/>
  </si>
  <si>
    <t>B</t>
    <phoneticPr fontId="2"/>
  </si>
  <si>
    <t>C</t>
    <phoneticPr fontId="2"/>
  </si>
  <si>
    <t>県大会予選</t>
    <rPh sb="0" eb="3">
      <t>ケンタイカイ</t>
    </rPh>
    <rPh sb="3" eb="5">
      <t>ヨセン</t>
    </rPh>
    <phoneticPr fontId="2"/>
  </si>
  <si>
    <t>混成4x100mR</t>
    <rPh sb="0" eb="2">
      <t>コンセイ</t>
    </rPh>
    <phoneticPr fontId="2"/>
  </si>
  <si>
    <t>個人情報の記載について</t>
    <rPh sb="0" eb="2">
      <t>コジン</t>
    </rPh>
    <rPh sb="2" eb="4">
      <t>ジョウホウ</t>
    </rPh>
    <rPh sb="5" eb="7">
      <t>キサイ</t>
    </rPh>
    <phoneticPr fontId="2"/>
  </si>
  <si>
    <t>一覧表に記入すれば、個票は自動でできますが、リレーは各自で記入して下さい。</t>
    <rPh sb="0" eb="2">
      <t>イチラン</t>
    </rPh>
    <rPh sb="2" eb="3">
      <t>ヒョウ</t>
    </rPh>
    <rPh sb="4" eb="6">
      <t>キニュウ</t>
    </rPh>
    <rPh sb="10" eb="12">
      <t>コヒョウ</t>
    </rPh>
    <rPh sb="13" eb="15">
      <t>ジドウ</t>
    </rPh>
    <rPh sb="26" eb="28">
      <t>カクジ</t>
    </rPh>
    <rPh sb="29" eb="31">
      <t>キニュウ</t>
    </rPh>
    <rPh sb="33" eb="34">
      <t>クダ</t>
    </rPh>
    <phoneticPr fontId="2"/>
  </si>
  <si>
    <t>種目は1年100m　→　1-100</t>
    <rPh sb="0" eb="2">
      <t>シュモク</t>
    </rPh>
    <rPh sb="4" eb="5">
      <t>ネン</t>
    </rPh>
    <phoneticPr fontId="2"/>
  </si>
  <si>
    <t>等と入れてください。</t>
    <rPh sb="0" eb="1">
      <t>ナド</t>
    </rPh>
    <rPh sb="2" eb="3">
      <t>イ</t>
    </rPh>
    <phoneticPr fontId="2"/>
  </si>
  <si>
    <t>トラックの記録は11秒21→11.21　　フィールドは1m20　→1m20　と入れてください。</t>
    <rPh sb="5" eb="7">
      <t>キロク</t>
    </rPh>
    <rPh sb="10" eb="11">
      <t>ビョウ</t>
    </rPh>
    <rPh sb="39" eb="40">
      <t>イ</t>
    </rPh>
    <phoneticPr fontId="2"/>
  </si>
  <si>
    <t>リレー</t>
    <phoneticPr fontId="2"/>
  </si>
  <si>
    <t>備考</t>
    <rPh sb="0" eb="2">
      <t>ビコウ</t>
    </rPh>
    <phoneticPr fontId="2"/>
  </si>
  <si>
    <t>上記のものは、本大会参加についての保護者の同意を得ているので、参加を申し込みます。また、本大会</t>
    <rPh sb="0" eb="2">
      <t>ジョウキ</t>
    </rPh>
    <rPh sb="7" eb="10">
      <t>ホンタイカイ</t>
    </rPh>
    <rPh sb="10" eb="12">
      <t>サンカ</t>
    </rPh>
    <rPh sb="17" eb="20">
      <t>ホゴシャ</t>
    </rPh>
    <rPh sb="21" eb="23">
      <t>ドウイ</t>
    </rPh>
    <rPh sb="24" eb="25">
      <t>エ</t>
    </rPh>
    <rPh sb="31" eb="33">
      <t>サンカ</t>
    </rPh>
    <rPh sb="34" eb="35">
      <t>モウ</t>
    </rPh>
    <rPh sb="36" eb="37">
      <t>コ</t>
    </rPh>
    <rPh sb="44" eb="47">
      <t>ホンタイカイ</t>
    </rPh>
    <phoneticPr fontId="2"/>
  </si>
  <si>
    <t>プログラム作成及び成績上位者の報道発表並びに、ホームページにおける氏名、学校名、学年等の個人情報</t>
    <rPh sb="5" eb="7">
      <t>サクセイ</t>
    </rPh>
    <rPh sb="7" eb="8">
      <t>オヨ</t>
    </rPh>
    <rPh sb="9" eb="11">
      <t>セイセキ</t>
    </rPh>
    <rPh sb="11" eb="14">
      <t>ジョウイシャ</t>
    </rPh>
    <rPh sb="15" eb="17">
      <t>ホウドウ</t>
    </rPh>
    <rPh sb="17" eb="19">
      <t>ハッピョウ</t>
    </rPh>
    <rPh sb="19" eb="20">
      <t>ナラ</t>
    </rPh>
    <rPh sb="33" eb="35">
      <t>シメイ</t>
    </rPh>
    <rPh sb="36" eb="39">
      <t>ガッコウメイ</t>
    </rPh>
    <rPh sb="40" eb="42">
      <t>ガクネン</t>
    </rPh>
    <rPh sb="42" eb="43">
      <t>トウ</t>
    </rPh>
    <rPh sb="44" eb="46">
      <t>コジン</t>
    </rPh>
    <rPh sb="46" eb="48">
      <t>ジョウホウ</t>
    </rPh>
    <phoneticPr fontId="2"/>
  </si>
  <si>
    <t>の記載について本人及び保護者の同意を得ています。(記載の同意が得られない場合は備考欄に「否」を記入</t>
    <rPh sb="1" eb="3">
      <t>キサイ</t>
    </rPh>
    <rPh sb="7" eb="9">
      <t>ホンニン</t>
    </rPh>
    <rPh sb="9" eb="10">
      <t>オヨ</t>
    </rPh>
    <rPh sb="11" eb="14">
      <t>ホゴシャ</t>
    </rPh>
    <rPh sb="15" eb="17">
      <t>ドウイ</t>
    </rPh>
    <rPh sb="18" eb="19">
      <t>エ</t>
    </rPh>
    <rPh sb="25" eb="27">
      <t>キサイ</t>
    </rPh>
    <rPh sb="28" eb="30">
      <t>ドウイ</t>
    </rPh>
    <rPh sb="31" eb="32">
      <t>エ</t>
    </rPh>
    <rPh sb="36" eb="38">
      <t>バアイ</t>
    </rPh>
    <rPh sb="39" eb="42">
      <t>ビコウラン</t>
    </rPh>
    <rPh sb="44" eb="45">
      <t>ヒ</t>
    </rPh>
    <rPh sb="47" eb="49">
      <t>キニュウ</t>
    </rPh>
    <phoneticPr fontId="2"/>
  </si>
  <si>
    <t>走り高跳び→　走高跳</t>
    <rPh sb="0" eb="1">
      <t>ハシ</t>
    </rPh>
    <rPh sb="2" eb="4">
      <t>タカト</t>
    </rPh>
    <rPh sb="7" eb="10">
      <t>ハシリタカトビ</t>
    </rPh>
    <phoneticPr fontId="2"/>
  </si>
  <si>
    <r>
      <t>個人申込票（女用）</t>
    </r>
    <r>
      <rPr>
        <sz val="11"/>
        <color indexed="10"/>
        <rFont val="ＭＳ 明朝"/>
        <family val="1"/>
        <charset val="128"/>
      </rPr>
      <t>　用紙サイズは「B5」です。</t>
    </r>
    <rPh sb="0" eb="2">
      <t>コジン</t>
    </rPh>
    <rPh sb="2" eb="4">
      <t>モウシコミ</t>
    </rPh>
    <rPh sb="4" eb="5">
      <t>ヒョウ</t>
    </rPh>
    <rPh sb="6" eb="7">
      <t>オンナ</t>
    </rPh>
    <rPh sb="7" eb="8">
      <t>ヨウ</t>
    </rPh>
    <rPh sb="10" eb="12">
      <t>ヨウシ</t>
    </rPh>
    <phoneticPr fontId="2"/>
  </si>
  <si>
    <t>記入後必ず確認をしてください。うまくいかない場合は、手動で入力してください。</t>
    <rPh sb="0" eb="2">
      <t>キニュウ</t>
    </rPh>
    <rPh sb="2" eb="3">
      <t>ゴ</t>
    </rPh>
    <rPh sb="3" eb="4">
      <t>カナラ</t>
    </rPh>
    <rPh sb="5" eb="7">
      <t>カクニン</t>
    </rPh>
    <rPh sb="22" eb="24">
      <t>バアイ</t>
    </rPh>
    <rPh sb="26" eb="28">
      <t>シュドウ</t>
    </rPh>
    <rPh sb="29" eb="31">
      <t>ニュウリョク</t>
    </rPh>
    <phoneticPr fontId="2"/>
  </si>
  <si>
    <t>第7回南勢志摩大会</t>
    <rPh sb="0" eb="1">
      <t>ダイ</t>
    </rPh>
    <rPh sb="2" eb="3">
      <t>カイ</t>
    </rPh>
    <rPh sb="3" eb="5">
      <t>ナンセイ</t>
    </rPh>
    <rPh sb="5" eb="7">
      <t>シマ</t>
    </rPh>
    <rPh sb="7" eb="9">
      <t>タイカイ</t>
    </rPh>
    <phoneticPr fontId="2"/>
  </si>
  <si>
    <t>印刷の必要なところのみ範囲指定してください。</t>
    <rPh sb="0" eb="2">
      <t>インサツ</t>
    </rPh>
    <rPh sb="3" eb="5">
      <t>ヒツヨウ</t>
    </rPh>
    <rPh sb="11" eb="13">
      <t>ハンイ</t>
    </rPh>
    <rPh sb="13" eb="15">
      <t>シテイ</t>
    </rPh>
    <phoneticPr fontId="2"/>
  </si>
  <si>
    <t>必要ないところは消してください。</t>
    <rPh sb="0" eb="2">
      <t>ヒツヨウ</t>
    </rPh>
    <rPh sb="8" eb="9">
      <t>ケ</t>
    </rPh>
    <phoneticPr fontId="2"/>
  </si>
  <si>
    <t>4x200mR</t>
  </si>
  <si>
    <r>
      <t>低</t>
    </r>
    <r>
      <rPr>
        <sz val="11"/>
        <rFont val="Century"/>
        <family val="1"/>
      </rPr>
      <t>4x100mR</t>
    </r>
  </si>
  <si>
    <t>県大会予選</t>
  </si>
  <si>
    <t>4x100mR</t>
  </si>
  <si>
    <r>
      <t>低</t>
    </r>
    <r>
      <rPr>
        <sz val="11"/>
        <color indexed="10"/>
        <rFont val="Century"/>
        <family val="1"/>
      </rPr>
      <t>4x100mR</t>
    </r>
  </si>
  <si>
    <t>自動で表示されます。所属は（中）を入れないで下さい。</t>
    <rPh sb="10" eb="12">
      <t>ショゾク</t>
    </rPh>
    <rPh sb="14" eb="15">
      <t>チュウ</t>
    </rPh>
    <rPh sb="17" eb="18">
      <t>ハイ</t>
    </rPh>
    <rPh sb="22" eb="23">
      <t>クダ</t>
    </rPh>
    <phoneticPr fontId="2"/>
  </si>
  <si>
    <t>㊞</t>
    <phoneticPr fontId="2"/>
  </si>
  <si>
    <t>ゼッケン</t>
    <phoneticPr fontId="2"/>
  </si>
  <si>
    <t>フリガナ</t>
    <phoneticPr fontId="2"/>
  </si>
  <si>
    <t>（学年）</t>
    <phoneticPr fontId="2"/>
  </si>
  <si>
    <t>リレー</t>
    <phoneticPr fontId="2"/>
  </si>
  <si>
    <t>4x100mR</t>
    <phoneticPr fontId="2"/>
  </si>
  <si>
    <t>4x200mR</t>
    <phoneticPr fontId="2"/>
  </si>
  <si>
    <t>ﾌﾘｶﾞﾅは半角ｶﾀｶﾅでお願いします。</t>
    <rPh sb="6" eb="8">
      <t>ハンカク</t>
    </rPh>
    <rPh sb="14" eb="15">
      <t>ネガ</t>
    </rPh>
    <phoneticPr fontId="2"/>
  </si>
  <si>
    <t>陸上県大会予選 申込用紙 「競技者名簿」</t>
    <rPh sb="0" eb="2">
      <t>リクジョウ</t>
    </rPh>
    <rPh sb="2" eb="5">
      <t>ケンタイカイ</t>
    </rPh>
    <rPh sb="5" eb="7">
      <t>ヨセン</t>
    </rPh>
    <rPh sb="8" eb="10">
      <t>モウシコミ</t>
    </rPh>
    <rPh sb="10" eb="12">
      <t>ヨウシ</t>
    </rPh>
    <rPh sb="14" eb="17">
      <t>キョウギシャ</t>
    </rPh>
    <rPh sb="17" eb="19">
      <t>メイボ</t>
    </rPh>
    <phoneticPr fontId="2"/>
  </si>
  <si>
    <t>すること。</t>
    <phoneticPr fontId="2"/>
  </si>
  <si>
    <t>所 属 団体
又は(学校名)</t>
    <rPh sb="0" eb="1">
      <t>トコロ</t>
    </rPh>
    <rPh sb="2" eb="3">
      <t>ゾク</t>
    </rPh>
    <rPh sb="4" eb="5">
      <t>ダン</t>
    </rPh>
    <rPh sb="5" eb="6">
      <t>カラダ</t>
    </rPh>
    <rPh sb="7" eb="8">
      <t>マタ</t>
    </rPh>
    <rPh sb="10" eb="12">
      <t>ガッコウ</t>
    </rPh>
    <rPh sb="12" eb="13">
      <t>メイ</t>
    </rPh>
    <phoneticPr fontId="2"/>
  </si>
  <si>
    <t>４字以下の名前は、苗字と名前の間にスペースを入れてください。</t>
    <rPh sb="1" eb="2">
      <t>ジ</t>
    </rPh>
    <rPh sb="2" eb="4">
      <t>イカ</t>
    </rPh>
    <rPh sb="5" eb="7">
      <t>ナマエ</t>
    </rPh>
    <rPh sb="9" eb="11">
      <t>ミョウジ</t>
    </rPh>
    <rPh sb="12" eb="14">
      <t>ナマエ</t>
    </rPh>
    <rPh sb="15" eb="16">
      <t>アイダ</t>
    </rPh>
    <rPh sb="22" eb="23">
      <t>イ</t>
    </rPh>
    <phoneticPr fontId="2"/>
  </si>
  <si>
    <t>５字以上は、スペースをいれずに入力してください。</t>
    <rPh sb="1" eb="2">
      <t>ジ</t>
    </rPh>
    <rPh sb="2" eb="4">
      <t>イジョウ</t>
    </rPh>
    <rPh sb="15" eb="17">
      <t>ニュウリョク</t>
    </rPh>
    <phoneticPr fontId="2"/>
  </si>
  <si>
    <t>円盤投</t>
  </si>
  <si>
    <t>砲丸投</t>
  </si>
  <si>
    <t>走幅跳</t>
  </si>
  <si>
    <t>走高跳</t>
  </si>
  <si>
    <t>4×100ｍR</t>
  </si>
  <si>
    <t>低4×100ｍR</t>
  </si>
  <si>
    <t>100ｍH</t>
  </si>
  <si>
    <t>2000</t>
  </si>
  <si>
    <t>1年1000</t>
    <rPh sb="1" eb="2">
      <t>ネン</t>
    </rPh>
    <phoneticPr fontId="1"/>
  </si>
  <si>
    <t>800</t>
  </si>
  <si>
    <t>200</t>
  </si>
  <si>
    <t>2年100</t>
    <rPh sb="1" eb="2">
      <t>ネン</t>
    </rPh>
    <phoneticPr fontId="1"/>
  </si>
  <si>
    <t>1年100</t>
    <rPh sb="1" eb="2">
      <t>ネン</t>
    </rPh>
    <phoneticPr fontId="1"/>
  </si>
  <si>
    <t>100</t>
  </si>
  <si>
    <t>長岡</t>
  </si>
  <si>
    <t>鳥羽東</t>
  </si>
  <si>
    <t>答志</t>
  </si>
  <si>
    <t>加茂</t>
  </si>
  <si>
    <t>神島</t>
  </si>
  <si>
    <t>文岡</t>
  </si>
  <si>
    <t>浜島</t>
  </si>
  <si>
    <t>東海</t>
  </si>
  <si>
    <t>磯部</t>
  </si>
  <si>
    <t>安乗</t>
  </si>
  <si>
    <t>女子</t>
  </si>
  <si>
    <t>三段跳</t>
  </si>
  <si>
    <t>棒高跳</t>
  </si>
  <si>
    <t>4×200ｍR</t>
  </si>
  <si>
    <t>110ｍH</t>
  </si>
  <si>
    <t>3000</t>
  </si>
  <si>
    <t>1年1500</t>
    <rPh sb="1" eb="2">
      <t>ネン</t>
    </rPh>
    <phoneticPr fontId="1"/>
  </si>
  <si>
    <t>400</t>
  </si>
  <si>
    <t>組</t>
  </si>
  <si>
    <t>合計</t>
  </si>
  <si>
    <t>男子</t>
  </si>
  <si>
    <t>・以下の注意事項をよく読み、入力ミスのないように！！</t>
    <rPh sb="1" eb="3">
      <t>イカ</t>
    </rPh>
    <rPh sb="4" eb="6">
      <t>チュウイ</t>
    </rPh>
    <rPh sb="6" eb="8">
      <t>ジコウ</t>
    </rPh>
    <rPh sb="11" eb="12">
      <t>ヨ</t>
    </rPh>
    <rPh sb="14" eb="16">
      <t>ニュウリョク</t>
    </rPh>
    <phoneticPr fontId="2"/>
  </si>
  <si>
    <t>・夏休み前には、審判の報告をしてください。</t>
    <rPh sb="1" eb="3">
      <t>ナツヤス</t>
    </rPh>
    <rPh sb="4" eb="5">
      <t>マエ</t>
    </rPh>
    <rPh sb="8" eb="10">
      <t>シンパン</t>
    </rPh>
    <rPh sb="11" eb="13">
      <t>ホウコク</t>
    </rPh>
    <phoneticPr fontId="2"/>
  </si>
  <si>
    <t>・プロ編前に報告するものは、以下のものです。</t>
    <rPh sb="3" eb="4">
      <t>ヘン</t>
    </rPh>
    <rPh sb="4" eb="5">
      <t>マエ</t>
    </rPh>
    <rPh sb="6" eb="8">
      <t>ホウコク</t>
    </rPh>
    <rPh sb="14" eb="16">
      <t>イカ</t>
    </rPh>
    <phoneticPr fontId="2"/>
  </si>
  <si>
    <t>※一覧表と個票は、プリントアウトし、切り取って、プロ編に持参。</t>
    <rPh sb="1" eb="3">
      <t>イチラン</t>
    </rPh>
    <rPh sb="3" eb="4">
      <t>ヒョウ</t>
    </rPh>
    <rPh sb="5" eb="6">
      <t>コ</t>
    </rPh>
    <rPh sb="6" eb="7">
      <t>ヒョウ</t>
    </rPh>
    <rPh sb="18" eb="19">
      <t>キ</t>
    </rPh>
    <rPh sb="20" eb="21">
      <t>ト</t>
    </rPh>
    <rPh sb="26" eb="27">
      <t>ヘン</t>
    </rPh>
    <rPh sb="28" eb="30">
      <t>ジサン</t>
    </rPh>
    <phoneticPr fontId="2"/>
  </si>
  <si>
    <t>★氏名合計4文字の場合には氏と名の間に全角1文字の空欄</t>
    <phoneticPr fontId="2"/>
  </si>
  <si>
    <t>★氏名合計3文字は氏と名の間に全角2文字の空欄、</t>
    <phoneticPr fontId="2"/>
  </si>
  <si>
    <t>★合計5文字以上は空欄をなしでお願いします。</t>
    <rPh sb="1" eb="3">
      <t>ゴウケイ</t>
    </rPh>
    <rPh sb="4" eb="6">
      <t>モジ</t>
    </rPh>
    <rPh sb="6" eb="8">
      <t>イジョウ</t>
    </rPh>
    <rPh sb="9" eb="11">
      <t>クウラン</t>
    </rPh>
    <rPh sb="16" eb="17">
      <t>ネガ</t>
    </rPh>
    <phoneticPr fontId="2"/>
  </si>
  <si>
    <t>競技者名は全角5文字を基準とし、（外国人等の場合は半角のｶﾅ）</t>
    <rPh sb="0" eb="3">
      <t>キョウギシャ</t>
    </rPh>
    <rPh sb="3" eb="4">
      <t>メイ</t>
    </rPh>
    <rPh sb="5" eb="7">
      <t>ゼンカク</t>
    </rPh>
    <rPh sb="8" eb="10">
      <t>モジ</t>
    </rPh>
    <rPh sb="11" eb="13">
      <t>キジュン</t>
    </rPh>
    <phoneticPr fontId="2"/>
  </si>
  <si>
    <t>　例　静岡　太郎、静岡小太郎、静岡　　翔</t>
    <rPh sb="1" eb="2">
      <t>レイ</t>
    </rPh>
    <rPh sb="2" eb="3">
      <t>ブンレイ</t>
    </rPh>
    <phoneticPr fontId="2"/>
  </si>
  <si>
    <t>ｶﾅ競技者は競技者の読みを半角で、氏と名の間に半角１文字を入れて下さい。</t>
    <rPh sb="2" eb="5">
      <t>キョウギシャ</t>
    </rPh>
    <rPh sb="6" eb="9">
      <t>キョウギシャ</t>
    </rPh>
    <rPh sb="10" eb="11">
      <t>ヨ</t>
    </rPh>
    <rPh sb="13" eb="15">
      <t>ハンカク</t>
    </rPh>
    <rPh sb="17" eb="18">
      <t>シ</t>
    </rPh>
    <rPh sb="19" eb="20">
      <t>メイ</t>
    </rPh>
    <rPh sb="21" eb="22">
      <t>アイダ</t>
    </rPh>
    <rPh sb="23" eb="25">
      <t>ハンカク</t>
    </rPh>
    <rPh sb="25" eb="28">
      <t>ヒトモジ</t>
    </rPh>
    <rPh sb="29" eb="30">
      <t>イ</t>
    </rPh>
    <rPh sb="32" eb="33">
      <t>クダ</t>
    </rPh>
    <phoneticPr fontId="2"/>
  </si>
  <si>
    <t>審判報告用紙</t>
    <rPh sb="0" eb="2">
      <t>シンパン</t>
    </rPh>
    <rPh sb="2" eb="4">
      <t>ホウコク</t>
    </rPh>
    <rPh sb="4" eb="6">
      <t>ヨウシ</t>
    </rPh>
    <phoneticPr fontId="2"/>
  </si>
  <si>
    <t>中学校</t>
    <rPh sb="0" eb="3">
      <t>チュウガッコウ</t>
    </rPh>
    <phoneticPr fontId="2"/>
  </si>
  <si>
    <t>理事名</t>
    <rPh sb="0" eb="2">
      <t>リジ</t>
    </rPh>
    <rPh sb="2" eb="3">
      <t>メイ</t>
    </rPh>
    <phoneticPr fontId="2"/>
  </si>
  <si>
    <t>審判員　名前</t>
    <rPh sb="0" eb="2">
      <t>シンパン</t>
    </rPh>
    <rPh sb="2" eb="3">
      <t>イン</t>
    </rPh>
    <rPh sb="4" eb="5">
      <t>メイ</t>
    </rPh>
    <rPh sb="5" eb="6">
      <t>マエ</t>
    </rPh>
    <phoneticPr fontId="2"/>
  </si>
  <si>
    <t>希望する係</t>
    <rPh sb="0" eb="2">
      <t>キボウ</t>
    </rPh>
    <rPh sb="4" eb="5">
      <t>カカリ</t>
    </rPh>
    <phoneticPr fontId="2"/>
  </si>
  <si>
    <t>引率者</t>
    <rPh sb="0" eb="3">
      <t>インソツシャ</t>
    </rPh>
    <phoneticPr fontId="2"/>
  </si>
  <si>
    <t>※名前は、漢字で正しく丁寧にお書きください。</t>
    <rPh sb="1" eb="3">
      <t>ナマエ</t>
    </rPh>
    <rPh sb="5" eb="7">
      <t>カンジ</t>
    </rPh>
    <rPh sb="8" eb="9">
      <t>タダ</t>
    </rPh>
    <rPh sb="11" eb="13">
      <t>テイネイ</t>
    </rPh>
    <rPh sb="15" eb="16">
      <t>カ</t>
    </rPh>
    <phoneticPr fontId="2"/>
  </si>
  <si>
    <t>※この用紙を印刷してＦＡＸするか、このファイルをメールしてください。</t>
    <rPh sb="3" eb="5">
      <t>ヨウシ</t>
    </rPh>
    <rPh sb="6" eb="8">
      <t>インサツ</t>
    </rPh>
    <phoneticPr fontId="2"/>
  </si>
  <si>
    <t>　　鳥羽東中学校　ＦＡＸ　０５９９－２６－５０１２</t>
    <rPh sb="2" eb="4">
      <t>トバ</t>
    </rPh>
    <rPh sb="4" eb="5">
      <t>ヒガシ</t>
    </rPh>
    <rPh sb="5" eb="8">
      <t>チュウガッコウ</t>
    </rPh>
    <phoneticPr fontId="2"/>
  </si>
  <si>
    <t>選手名</t>
    <rPh sb="0" eb="3">
      <t>センシュメイ</t>
    </rPh>
    <phoneticPr fontId="2"/>
  </si>
  <si>
    <t>１０月の県大会（標準記録）</t>
    <rPh sb="2" eb="3">
      <t>ガツ</t>
    </rPh>
    <rPh sb="4" eb="5">
      <t>ケン</t>
    </rPh>
    <rPh sb="5" eb="7">
      <t>タイカイ</t>
    </rPh>
    <rPh sb="8" eb="10">
      <t>ヒョウジュン</t>
    </rPh>
    <rPh sb="10" eb="12">
      <t>キロク</t>
    </rPh>
    <phoneticPr fontId="2"/>
  </si>
  <si>
    <t>男子</t>
    <rPh sb="0" eb="2">
      <t>ダンシ</t>
    </rPh>
    <phoneticPr fontId="2"/>
  </si>
  <si>
    <t>女子</t>
    <rPh sb="0" eb="2">
      <t>ジョシ</t>
    </rPh>
    <phoneticPr fontId="2"/>
  </si>
  <si>
    <t>12秒34</t>
    <rPh sb="2" eb="3">
      <t>ビョウ</t>
    </rPh>
    <phoneticPr fontId="2"/>
  </si>
  <si>
    <t>13秒74</t>
    <rPh sb="2" eb="3">
      <t>ビョウ</t>
    </rPh>
    <phoneticPr fontId="2"/>
  </si>
  <si>
    <t>24秒94</t>
    <rPh sb="2" eb="3">
      <t>ビョウ</t>
    </rPh>
    <phoneticPr fontId="2"/>
  </si>
  <si>
    <t>28秒84</t>
    <rPh sb="2" eb="3">
      <t>ビョウ</t>
    </rPh>
    <phoneticPr fontId="2"/>
  </si>
  <si>
    <t>56秒44</t>
    <rPh sb="2" eb="3">
      <t>ビョウ</t>
    </rPh>
    <phoneticPr fontId="2"/>
  </si>
  <si>
    <t>2分13</t>
    <rPh sb="1" eb="2">
      <t>フン</t>
    </rPh>
    <phoneticPr fontId="2"/>
  </si>
  <si>
    <t>2分35</t>
    <rPh sb="1" eb="2">
      <t>フン</t>
    </rPh>
    <phoneticPr fontId="2"/>
  </si>
  <si>
    <t>10分00</t>
    <rPh sb="2" eb="3">
      <t>フン</t>
    </rPh>
    <phoneticPr fontId="2"/>
  </si>
  <si>
    <t>１００H</t>
    <phoneticPr fontId="2"/>
  </si>
  <si>
    <t>18秒24</t>
    <rPh sb="2" eb="3">
      <t>ビョウ</t>
    </rPh>
    <phoneticPr fontId="2"/>
  </si>
  <si>
    <t>１１０YH</t>
    <phoneticPr fontId="2"/>
  </si>
  <si>
    <t>17秒74</t>
    <rPh sb="2" eb="3">
      <t>ビョウ</t>
    </rPh>
    <phoneticPr fontId="2"/>
  </si>
  <si>
    <t>高跳</t>
    <rPh sb="0" eb="2">
      <t>タカトビ</t>
    </rPh>
    <phoneticPr fontId="2"/>
  </si>
  <si>
    <t>1m63</t>
    <phoneticPr fontId="2"/>
  </si>
  <si>
    <t>1m38</t>
    <phoneticPr fontId="2"/>
  </si>
  <si>
    <t>幅跳</t>
    <rPh sb="0" eb="2">
      <t>ハバトビ</t>
    </rPh>
    <phoneticPr fontId="2"/>
  </si>
  <si>
    <t>5m80</t>
    <phoneticPr fontId="2"/>
  </si>
  <si>
    <t>4m65</t>
    <phoneticPr fontId="2"/>
  </si>
  <si>
    <t>棒高</t>
    <rPh sb="0" eb="1">
      <t>ボウ</t>
    </rPh>
    <rPh sb="1" eb="2">
      <t>タカ</t>
    </rPh>
    <phoneticPr fontId="2"/>
  </si>
  <si>
    <t>3m00</t>
    <phoneticPr fontId="2"/>
  </si>
  <si>
    <t>三段</t>
    <rPh sb="0" eb="2">
      <t>サンダン</t>
    </rPh>
    <phoneticPr fontId="2"/>
  </si>
  <si>
    <t>11m80</t>
    <phoneticPr fontId="2"/>
  </si>
  <si>
    <t>砲丸</t>
    <rPh sb="0" eb="2">
      <t>ホウガン</t>
    </rPh>
    <phoneticPr fontId="2"/>
  </si>
  <si>
    <t>10m50</t>
    <phoneticPr fontId="2"/>
  </si>
  <si>
    <t>10m00</t>
    <phoneticPr fontId="2"/>
  </si>
  <si>
    <t>円盤</t>
    <rPh sb="0" eb="2">
      <t>エンバン</t>
    </rPh>
    <phoneticPr fontId="2"/>
  </si>
  <si>
    <t>29m00</t>
    <phoneticPr fontId="2"/>
  </si>
  <si>
    <t>24m00</t>
    <phoneticPr fontId="2"/>
  </si>
  <si>
    <t>1分41(49)</t>
    <rPh sb="1" eb="2">
      <t>フン</t>
    </rPh>
    <phoneticPr fontId="2"/>
  </si>
  <si>
    <t>51秒14</t>
    <rPh sb="2" eb="3">
      <t>ビョウ</t>
    </rPh>
    <phoneticPr fontId="2"/>
  </si>
  <si>
    <t>55秒84</t>
    <rPh sb="2" eb="3">
      <t>ビョウ</t>
    </rPh>
    <phoneticPr fontId="2"/>
  </si>
  <si>
    <t>56秒64</t>
    <rPh sb="2" eb="3">
      <t>ビョウ</t>
    </rPh>
    <phoneticPr fontId="2"/>
  </si>
  <si>
    <t>4×200Ｒ</t>
    <phoneticPr fontId="2"/>
  </si>
  <si>
    <t>例</t>
    <rPh sb="0" eb="1">
      <t>レイ</t>
    </rPh>
    <phoneticPr fontId="2"/>
  </si>
  <si>
    <t>9.36.95</t>
    <phoneticPr fontId="2"/>
  </si>
  <si>
    <t>半角で記入</t>
    <rPh sb="0" eb="2">
      <t>ハンカク</t>
    </rPh>
    <rPh sb="3" eb="5">
      <t>キニュウ</t>
    </rPh>
    <phoneticPr fontId="2"/>
  </si>
  <si>
    <t>低学年Ｒ</t>
    <rPh sb="0" eb="3">
      <t>テイガクネン</t>
    </rPh>
    <phoneticPr fontId="2"/>
  </si>
  <si>
    <t>4つ目のタグ『参加数』と5つ目のタグ『名簿』です。</t>
    <rPh sb="2" eb="3">
      <t>メ</t>
    </rPh>
    <rPh sb="7" eb="10">
      <t>サンカスウ</t>
    </rPh>
    <rPh sb="14" eb="15">
      <t>メ</t>
    </rPh>
    <rPh sb="19" eb="21">
      <t>メイボ</t>
    </rPh>
    <phoneticPr fontId="2"/>
  </si>
  <si>
    <t>※このとき、一覧表・個票は未完成で構いません(ﾌｧｲﾙ名は学校名に)。</t>
    <rPh sb="6" eb="8">
      <t>イチラン</t>
    </rPh>
    <rPh sb="8" eb="9">
      <t>ヒョウ</t>
    </rPh>
    <rPh sb="10" eb="11">
      <t>コ</t>
    </rPh>
    <rPh sb="11" eb="12">
      <t>ヒョウ</t>
    </rPh>
    <rPh sb="13" eb="16">
      <t>ミカンセイ</t>
    </rPh>
    <rPh sb="17" eb="18">
      <t>カマ</t>
    </rPh>
    <rPh sb="27" eb="28">
      <t>メイ</t>
    </rPh>
    <rPh sb="29" eb="31">
      <t>ガッコウ</t>
    </rPh>
    <rPh sb="31" eb="32">
      <t>メイ</t>
    </rPh>
    <phoneticPr fontId="2"/>
  </si>
  <si>
    <t>ﾅﾝﾊﾞｰ</t>
    <phoneticPr fontId="2"/>
  </si>
  <si>
    <t>中体連　太朗</t>
    <rPh sb="0" eb="3">
      <t>チュウタイレン</t>
    </rPh>
    <rPh sb="4" eb="6">
      <t>タロウ</t>
    </rPh>
    <phoneticPr fontId="2"/>
  </si>
  <si>
    <t>大王</t>
    <rPh sb="0" eb="2">
      <t>ダイオウ</t>
    </rPh>
    <phoneticPr fontId="2"/>
  </si>
  <si>
    <t>志摩</t>
    <rPh sb="0" eb="2">
      <t>シマ</t>
    </rPh>
    <phoneticPr fontId="2"/>
  </si>
  <si>
    <t>7分30</t>
    <rPh sb="1" eb="2">
      <t>フン</t>
    </rPh>
    <phoneticPr fontId="2"/>
  </si>
  <si>
    <t>(1500 5分30)</t>
  </si>
</sst>
</file>

<file path=xl/styles.xml><?xml version="1.0" encoding="utf-8"?>
<styleSheet xmlns="http://schemas.openxmlformats.org/spreadsheetml/2006/main">
  <numFmts count="3">
    <numFmt numFmtId="176" formatCode="h&quot;°&quot;mm&quot;’'&quot;ss&quot;”&quot;\t\t&quot;&quot;"/>
    <numFmt numFmtId="177" formatCode="0_);\(0\)"/>
    <numFmt numFmtId="181" formatCode="0.00_);\(0.00\)"/>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Century"/>
      <family val="1"/>
    </font>
    <font>
      <sz val="11"/>
      <name val="ＭＳ Ｐ明朝"/>
      <family val="1"/>
      <charset val="128"/>
    </font>
    <font>
      <sz val="18"/>
      <name val="ＭＳ 明朝"/>
      <family val="1"/>
      <charset val="128"/>
    </font>
    <font>
      <sz val="12"/>
      <name val="ＭＳ Ｐ明朝"/>
      <family val="1"/>
      <charset val="128"/>
    </font>
    <font>
      <sz val="12"/>
      <name val="ＭＳ 明朝"/>
      <family val="1"/>
      <charset val="128"/>
    </font>
    <font>
      <sz val="14"/>
      <name val="ＭＳ Ｐ明朝"/>
      <family val="1"/>
      <charset val="128"/>
    </font>
    <font>
      <sz val="14"/>
      <name val="ＭＳ 明朝"/>
      <family val="1"/>
      <charset val="128"/>
    </font>
    <font>
      <sz val="14"/>
      <name val="Century"/>
      <family val="1"/>
    </font>
    <font>
      <sz val="9"/>
      <name val="ＭＳ Ｐ明朝"/>
      <family val="1"/>
      <charset val="128"/>
    </font>
    <font>
      <sz val="9"/>
      <name val="ＭＳ 明朝"/>
      <family val="1"/>
      <charset val="128"/>
    </font>
    <font>
      <b/>
      <sz val="14"/>
      <name val="ＭＳ 明朝"/>
      <family val="1"/>
      <charset val="128"/>
    </font>
    <font>
      <sz val="11"/>
      <color indexed="12"/>
      <name val="ＭＳ 明朝"/>
      <family val="1"/>
      <charset val="128"/>
    </font>
    <font>
      <sz val="18"/>
      <name val="Century"/>
      <family val="1"/>
    </font>
    <font>
      <sz val="18"/>
      <color indexed="18"/>
      <name val="ＭＳ 明朝"/>
      <family val="1"/>
      <charset val="128"/>
    </font>
    <font>
      <b/>
      <sz val="20"/>
      <name val="ＭＳ 明朝"/>
      <family val="1"/>
      <charset val="128"/>
    </font>
    <font>
      <b/>
      <sz val="18"/>
      <name val="ＭＳ 明朝"/>
      <family val="1"/>
      <charset val="128"/>
    </font>
    <font>
      <sz val="11"/>
      <color indexed="10"/>
      <name val="ＭＳ 明朝"/>
      <family val="1"/>
      <charset val="128"/>
    </font>
    <font>
      <sz val="11"/>
      <color indexed="10"/>
      <name val="Century"/>
      <family val="1"/>
    </font>
    <font>
      <sz val="14"/>
      <color indexed="10"/>
      <name val="Century"/>
      <family val="1"/>
    </font>
    <font>
      <sz val="14"/>
      <color indexed="10"/>
      <name val="ＭＳ 明朝"/>
      <family val="1"/>
      <charset val="128"/>
    </font>
    <font>
      <b/>
      <sz val="11"/>
      <name val="ＭＳ 明朝"/>
      <family val="1"/>
      <charset val="128"/>
    </font>
    <font>
      <sz val="16"/>
      <color indexed="18"/>
      <name val="ＭＳ 明朝"/>
      <family val="1"/>
      <charset val="128"/>
    </font>
    <font>
      <b/>
      <sz val="11"/>
      <color indexed="10"/>
      <name val="ＭＳ 明朝"/>
      <family val="1"/>
      <charset val="128"/>
    </font>
    <font>
      <b/>
      <sz val="9"/>
      <color indexed="81"/>
      <name val="ＭＳ Ｐゴシック"/>
      <family val="3"/>
      <charset val="128"/>
    </font>
    <font>
      <b/>
      <sz val="14"/>
      <color indexed="10"/>
      <name val="ＭＳ 明朝"/>
      <family val="1"/>
      <charset val="128"/>
    </font>
    <font>
      <sz val="14"/>
      <name val="ＭＳ Ｐゴシック"/>
      <family val="3"/>
      <charset val="128"/>
    </font>
    <font>
      <sz val="14"/>
      <color indexed="8"/>
      <name val="ＭＳ Ｐゴシック"/>
      <family val="3"/>
      <charset val="128"/>
    </font>
    <font>
      <sz val="11"/>
      <color indexed="10"/>
      <name val="ＭＳ Ｐ明朝"/>
      <family val="1"/>
      <charset val="128"/>
    </font>
    <font>
      <sz val="11"/>
      <color indexed="10"/>
      <name val="ＭＳ Ｐゴシック"/>
      <family val="3"/>
      <charset val="128"/>
    </font>
    <font>
      <sz val="9"/>
      <color indexed="10"/>
      <name val="ＭＳ 明朝"/>
      <family val="1"/>
      <charset val="128"/>
    </font>
    <font>
      <sz val="8"/>
      <name val="ＭＳ 明朝"/>
      <family val="1"/>
      <charset val="128"/>
    </font>
    <font>
      <sz val="18"/>
      <color indexed="9"/>
      <name val="Century"/>
      <family val="1"/>
    </font>
    <font>
      <sz val="12"/>
      <name val="Century"/>
      <family val="1"/>
    </font>
    <font>
      <sz val="6"/>
      <name val="ＭＳ Ｐ明朝"/>
      <family val="1"/>
      <charset val="128"/>
    </font>
    <font>
      <sz val="10.45"/>
      <name val="ＭＳ ゴシック"/>
      <family val="3"/>
      <charset val="128"/>
    </font>
    <font>
      <b/>
      <sz val="10"/>
      <name val="ＭＳ ゴシック"/>
      <family val="3"/>
      <charset val="128"/>
    </font>
    <font>
      <sz val="11"/>
      <name val="HGS創英角ｺﾞｼｯｸUB"/>
      <family val="3"/>
      <charset val="128"/>
    </font>
    <font>
      <sz val="18"/>
      <name val="HGS創英角ｺﾞｼｯｸUB"/>
      <family val="3"/>
      <charset val="128"/>
    </font>
    <font>
      <sz val="14"/>
      <name val="HGS創英角ｺﾞｼｯｸUB"/>
      <family val="3"/>
      <charset val="128"/>
    </font>
    <font>
      <sz val="11"/>
      <name val="HG創英角ｺﾞｼｯｸUB"/>
      <family val="3"/>
      <charset val="128"/>
    </font>
    <font>
      <sz val="14"/>
      <color indexed="1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style="medium">
        <color indexed="64"/>
      </right>
      <top style="thin">
        <color indexed="8"/>
      </top>
      <bottom style="medium">
        <color indexed="64"/>
      </bottom>
      <diagonal/>
    </border>
    <border>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hair">
        <color indexed="8"/>
      </left>
      <right/>
      <top style="thin">
        <color indexed="8"/>
      </top>
      <bottom style="medium">
        <color indexed="64"/>
      </bottom>
      <diagonal/>
    </border>
    <border>
      <left style="medium">
        <color indexed="64"/>
      </left>
      <right/>
      <top style="thin">
        <color indexed="8"/>
      </top>
      <bottom style="medium">
        <color indexed="64"/>
      </bottom>
      <diagonal/>
    </border>
    <border>
      <left style="medium">
        <color indexed="8"/>
      </left>
      <right style="medium">
        <color indexed="64"/>
      </right>
      <top style="thin">
        <color indexed="8"/>
      </top>
      <bottom style="thin">
        <color indexed="8"/>
      </bottom>
      <diagonal/>
    </border>
    <border>
      <left/>
      <right/>
      <top style="thin">
        <color indexed="8"/>
      </top>
      <bottom/>
      <diagonal/>
    </border>
    <border>
      <left style="medium">
        <color indexed="64"/>
      </left>
      <right style="medium">
        <color indexed="64"/>
      </right>
      <top style="thin">
        <color indexed="8"/>
      </top>
      <bottom/>
      <diagonal/>
    </border>
    <border>
      <left style="hair">
        <color indexed="8"/>
      </left>
      <right/>
      <top style="thin">
        <color indexed="8"/>
      </top>
      <bottom/>
      <diagonal/>
    </border>
    <border>
      <left style="medium">
        <color indexed="64"/>
      </left>
      <right/>
      <top style="thin">
        <color indexed="8"/>
      </top>
      <bottom/>
      <diagonal/>
    </border>
    <border>
      <left style="medium">
        <color indexed="8"/>
      </left>
      <right style="medium">
        <color indexed="64"/>
      </right>
      <top style="thin">
        <color indexed="8"/>
      </top>
      <bottom/>
      <diagonal/>
    </border>
    <border>
      <left style="hair">
        <color indexed="8"/>
      </left>
      <right/>
      <top/>
      <bottom/>
      <diagonal/>
    </border>
    <border>
      <left style="medium">
        <color indexed="64"/>
      </left>
      <right/>
      <top/>
      <bottom/>
      <diagonal/>
    </border>
    <border>
      <left style="hair">
        <color indexed="8"/>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8"/>
      </left>
      <right style="medium">
        <color indexed="64"/>
      </right>
      <top style="medium">
        <color indexed="8"/>
      </top>
      <bottom style="thin">
        <color indexed="64"/>
      </bottom>
      <diagonal/>
    </border>
    <border>
      <left/>
      <right/>
      <top style="medium">
        <color indexed="8"/>
      </top>
      <bottom style="thin">
        <color indexed="64"/>
      </bottom>
      <diagonal/>
    </border>
    <border>
      <left style="medium">
        <color indexed="64"/>
      </left>
      <right style="medium">
        <color indexed="64"/>
      </right>
      <top style="medium">
        <color indexed="8"/>
      </top>
      <bottom style="thin">
        <color indexed="64"/>
      </bottom>
      <diagonal/>
    </border>
    <border>
      <left style="hair">
        <color indexed="8"/>
      </left>
      <right/>
      <top style="medium">
        <color indexed="8"/>
      </top>
      <bottom style="thin">
        <color indexed="64"/>
      </bottom>
      <diagonal/>
    </border>
    <border>
      <left style="medium">
        <color indexed="64"/>
      </left>
      <right/>
      <top style="medium">
        <color indexed="8"/>
      </top>
      <bottom style="thin">
        <color indexed="64"/>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8"/>
      </left>
      <right style="medium">
        <color indexed="64"/>
      </right>
      <top style="thin">
        <color indexed="8"/>
      </top>
      <bottom style="thin">
        <color indexed="64"/>
      </bottom>
      <diagonal/>
    </border>
    <border>
      <left/>
      <right/>
      <top style="thin">
        <color indexed="8"/>
      </top>
      <bottom style="thin">
        <color indexed="64"/>
      </bottom>
      <diagonal/>
    </border>
    <border>
      <left style="medium">
        <color indexed="64"/>
      </left>
      <right style="medium">
        <color indexed="64"/>
      </right>
      <top style="thin">
        <color indexed="8"/>
      </top>
      <bottom style="thin">
        <color indexed="64"/>
      </bottom>
      <diagonal/>
    </border>
    <border>
      <left style="hair">
        <color indexed="8"/>
      </left>
      <right/>
      <top/>
      <bottom style="thin">
        <color indexed="64"/>
      </bottom>
      <diagonal/>
    </border>
    <border>
      <left style="medium">
        <color indexed="64"/>
      </left>
      <right/>
      <top/>
      <bottom style="thin">
        <color indexed="64"/>
      </bottom>
      <diagonal/>
    </border>
    <border>
      <left style="hair">
        <color indexed="8"/>
      </left>
      <right style="medium">
        <color indexed="8"/>
      </right>
      <top style="medium">
        <color indexed="8"/>
      </top>
      <bottom style="thin">
        <color indexed="64"/>
      </bottom>
      <diagonal/>
    </border>
    <border>
      <left style="medium">
        <color indexed="8"/>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hair">
        <color indexed="8"/>
      </left>
      <right/>
      <top style="medium">
        <color indexed="64"/>
      </top>
      <bottom/>
      <diagonal/>
    </border>
    <border>
      <left style="medium">
        <color indexed="64"/>
      </left>
      <right/>
      <top style="medium">
        <color indexed="64"/>
      </top>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diagonalDown="1">
      <left style="thin">
        <color indexed="64"/>
      </left>
      <right style="medium">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s>
  <cellStyleXfs count="3">
    <xf numFmtId="0" fontId="0" fillId="0" borderId="0"/>
    <xf numFmtId="0" fontId="1" fillId="0" borderId="0">
      <alignment vertical="center"/>
    </xf>
    <xf numFmtId="0" fontId="39" fillId="0" borderId="0"/>
  </cellStyleXfs>
  <cellXfs count="372">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9" fillId="0" borderId="0" xfId="0" applyFont="1" applyBorder="1"/>
    <xf numFmtId="0" fontId="11" fillId="0" borderId="1" xfId="0" applyFont="1" applyBorder="1"/>
    <xf numFmtId="0" fontId="11" fillId="0" borderId="0" xfId="0" applyFont="1" applyBorder="1"/>
    <xf numFmtId="0" fontId="12" fillId="0" borderId="2" xfId="0" applyFont="1" applyBorder="1"/>
    <xf numFmtId="0" fontId="12" fillId="0" borderId="3" xfId="0" applyFont="1" applyBorder="1"/>
    <xf numFmtId="0" fontId="11" fillId="0" borderId="4" xfId="0" applyFont="1" applyBorder="1"/>
    <xf numFmtId="0" fontId="15" fillId="2" borderId="5" xfId="0" applyFont="1" applyFill="1" applyBorder="1" applyAlignment="1">
      <alignment horizontal="center"/>
    </xf>
    <xf numFmtId="0" fontId="15" fillId="2" borderId="6" xfId="0" applyFont="1" applyFill="1" applyBorder="1" applyAlignment="1">
      <alignment horizontal="center"/>
    </xf>
    <xf numFmtId="0" fontId="15" fillId="2" borderId="7" xfId="0" applyFont="1" applyFill="1" applyBorder="1" applyAlignment="1">
      <alignment horizontal="center"/>
    </xf>
    <xf numFmtId="0" fontId="11" fillId="0" borderId="0" xfId="0" applyFont="1" applyBorder="1" applyAlignment="1"/>
    <xf numFmtId="0" fontId="11" fillId="0" borderId="8" xfId="0" applyFont="1" applyBorder="1" applyAlignment="1">
      <alignment horizontal="center"/>
    </xf>
    <xf numFmtId="0" fontId="11" fillId="0" borderId="1" xfId="0" applyFont="1" applyBorder="1" applyAlignment="1">
      <alignment horizontal="center"/>
    </xf>
    <xf numFmtId="0" fontId="11" fillId="0" borderId="4" xfId="0" applyFont="1" applyBorder="1" applyAlignment="1">
      <alignment horizontal="center"/>
    </xf>
    <xf numFmtId="0" fontId="12" fillId="0" borderId="1" xfId="0" applyFont="1" applyBorder="1" applyAlignment="1">
      <alignment horizontal="center"/>
    </xf>
    <xf numFmtId="0" fontId="12" fillId="0" borderId="4" xfId="0" applyFont="1" applyBorder="1" applyAlignment="1">
      <alignment horizontal="center"/>
    </xf>
    <xf numFmtId="0" fontId="20" fillId="3" borderId="0" xfId="0" applyFont="1" applyFill="1" applyBorder="1" applyAlignment="1">
      <alignment horizontal="center" vertical="center"/>
    </xf>
    <xf numFmtId="0" fontId="15" fillId="3" borderId="0" xfId="0" applyFont="1" applyFill="1" applyBorder="1" applyAlignment="1"/>
    <xf numFmtId="0" fontId="7" fillId="3" borderId="0" xfId="0" applyFont="1" applyFill="1" applyBorder="1" applyAlignment="1">
      <alignment horizontal="center" vertical="center"/>
    </xf>
    <xf numFmtId="0" fontId="15" fillId="3" borderId="0" xfId="0" applyFont="1" applyFill="1" applyBorder="1" applyAlignment="1">
      <alignment vertical="center"/>
    </xf>
    <xf numFmtId="0" fontId="20" fillId="3" borderId="0" xfId="0" applyFont="1" applyFill="1" applyBorder="1" applyAlignment="1"/>
    <xf numFmtId="0" fontId="11" fillId="3" borderId="0" xfId="0" applyFont="1" applyFill="1" applyBorder="1" applyAlignment="1">
      <alignment vertical="center"/>
    </xf>
    <xf numFmtId="0" fontId="11" fillId="3" borderId="0" xfId="0" applyFont="1" applyFill="1" applyBorder="1"/>
    <xf numFmtId="0" fontId="11" fillId="3" borderId="0" xfId="0" applyFont="1" applyFill="1" applyBorder="1" applyAlignment="1"/>
    <xf numFmtId="0" fontId="11" fillId="3" borderId="0" xfId="0" applyFont="1" applyFill="1" applyBorder="1" applyAlignment="1">
      <alignment horizontal="center" vertical="center"/>
    </xf>
    <xf numFmtId="0" fontId="15" fillId="2" borderId="9" xfId="0" applyFont="1" applyFill="1" applyBorder="1" applyAlignment="1">
      <alignment horizontal="center"/>
    </xf>
    <xf numFmtId="0" fontId="12" fillId="0" borderId="10" xfId="0" applyFont="1" applyBorder="1"/>
    <xf numFmtId="0" fontId="12" fillId="0" borderId="11" xfId="0" applyFont="1" applyBorder="1" applyAlignment="1">
      <alignment horizontal="center"/>
    </xf>
    <xf numFmtId="0" fontId="12" fillId="0" borderId="1" xfId="0" applyFont="1" applyBorder="1"/>
    <xf numFmtId="0" fontId="12" fillId="0" borderId="12" xfId="0" applyFont="1" applyBorder="1"/>
    <xf numFmtId="0" fontId="3" fillId="3" borderId="0" xfId="0" applyFont="1" applyFill="1"/>
    <xf numFmtId="0" fontId="4" fillId="3" borderId="0" xfId="0" applyFont="1" applyFill="1" applyAlignment="1">
      <alignment horizontal="right" vertical="center"/>
    </xf>
    <xf numFmtId="0" fontId="8" fillId="3" borderId="0" xfId="0" applyFont="1" applyFill="1" applyAlignment="1">
      <alignment horizontal="center" vertical="center"/>
    </xf>
    <xf numFmtId="0" fontId="4" fillId="3" borderId="0" xfId="0" applyFont="1" applyFill="1" applyAlignment="1">
      <alignment horizontal="right"/>
    </xf>
    <xf numFmtId="0" fontId="16" fillId="3" borderId="0" xfId="0" applyFont="1" applyFill="1"/>
    <xf numFmtId="0" fontId="17" fillId="3" borderId="13" xfId="0" applyFont="1" applyFill="1" applyBorder="1" applyAlignment="1" applyProtection="1">
      <alignment horizontal="center"/>
      <protection hidden="1"/>
    </xf>
    <xf numFmtId="0" fontId="11" fillId="0" borderId="8" xfId="0" applyFont="1" applyBorder="1" applyProtection="1">
      <protection hidden="1"/>
    </xf>
    <xf numFmtId="0" fontId="11" fillId="0" borderId="4" xfId="0" applyFont="1" applyBorder="1" applyProtection="1">
      <protection hidden="1"/>
    </xf>
    <xf numFmtId="0" fontId="11" fillId="0" borderId="14" xfId="0" applyFont="1" applyFill="1" applyBorder="1" applyProtection="1">
      <protection hidden="1"/>
    </xf>
    <xf numFmtId="0" fontId="11" fillId="0" borderId="15" xfId="0" applyFont="1" applyFill="1" applyBorder="1" applyProtection="1">
      <protection hidden="1"/>
    </xf>
    <xf numFmtId="0" fontId="11" fillId="0" borderId="16" xfId="0" applyFont="1" applyFill="1" applyBorder="1" applyProtection="1">
      <protection hidden="1"/>
    </xf>
    <xf numFmtId="0" fontId="26" fillId="3" borderId="0" xfId="0" applyFont="1" applyFill="1" applyBorder="1" applyAlignment="1">
      <alignment horizontal="left" vertical="center"/>
    </xf>
    <xf numFmtId="0" fontId="25" fillId="3" borderId="0" xfId="0" applyFont="1" applyFill="1" applyProtection="1">
      <protection hidden="1"/>
    </xf>
    <xf numFmtId="0" fontId="3" fillId="3" borderId="0" xfId="0" applyFont="1" applyFill="1" applyProtection="1">
      <protection hidden="1"/>
    </xf>
    <xf numFmtId="0" fontId="3" fillId="0" borderId="0" xfId="0" applyFont="1" applyProtection="1">
      <protection hidden="1"/>
    </xf>
    <xf numFmtId="0" fontId="14" fillId="0" borderId="17"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3" fillId="0" borderId="3" xfId="0" applyFont="1" applyBorder="1" applyAlignment="1" applyProtection="1">
      <alignment vertical="center"/>
      <protection hidden="1"/>
    </xf>
    <xf numFmtId="0" fontId="12" fillId="0" borderId="4" xfId="0" applyFont="1" applyBorder="1" applyAlignment="1" applyProtection="1">
      <alignment horizontal="center" vertical="center"/>
      <protection hidden="1"/>
    </xf>
    <xf numFmtId="0" fontId="11" fillId="0" borderId="16" xfId="0" applyFont="1" applyBorder="1" applyAlignment="1" applyProtection="1">
      <alignment horizontal="center" vertical="center" shrinkToFit="1"/>
      <protection hidden="1"/>
    </xf>
    <xf numFmtId="0" fontId="21" fillId="0" borderId="3" xfId="0" applyFont="1" applyBorder="1" applyAlignment="1" applyProtection="1">
      <alignment vertical="center"/>
      <protection hidden="1"/>
    </xf>
    <xf numFmtId="0" fontId="23" fillId="0" borderId="4" xfId="0" applyFont="1" applyBorder="1" applyAlignment="1" applyProtection="1">
      <alignment horizontal="center" vertical="center"/>
      <protection hidden="1"/>
    </xf>
    <xf numFmtId="0" fontId="24" fillId="0" borderId="16" xfId="0" applyFont="1" applyBorder="1" applyAlignment="1" applyProtection="1">
      <alignment horizontal="center" vertical="center" shrinkToFit="1"/>
      <protection hidden="1"/>
    </xf>
    <xf numFmtId="0" fontId="27" fillId="3" borderId="0" xfId="0" applyFont="1" applyFill="1" applyProtection="1">
      <protection hidden="1"/>
    </xf>
    <xf numFmtId="0" fontId="5" fillId="0" borderId="18" xfId="0" applyFont="1" applyBorder="1" applyAlignment="1">
      <alignment shrinkToFit="1"/>
    </xf>
    <xf numFmtId="0" fontId="5" fillId="0" borderId="15" xfId="0" applyFont="1" applyBorder="1" applyAlignment="1">
      <alignment shrinkToFit="1"/>
    </xf>
    <xf numFmtId="0" fontId="5" fillId="0" borderId="16" xfId="0" applyFont="1" applyBorder="1" applyAlignment="1">
      <alignment shrinkToFit="1"/>
    </xf>
    <xf numFmtId="0" fontId="14" fillId="0" borderId="15"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176" fontId="5" fillId="0" borderId="22" xfId="0" applyNumberFormat="1" applyFont="1" applyBorder="1" applyAlignment="1" applyProtection="1">
      <alignment horizontal="left" vertical="center"/>
      <protection hidden="1"/>
    </xf>
    <xf numFmtId="0" fontId="29" fillId="3" borderId="0" xfId="0" applyFont="1" applyFill="1" applyBorder="1" applyAlignment="1">
      <alignment vertical="center"/>
    </xf>
    <xf numFmtId="0" fontId="0" fillId="3" borderId="0" xfId="0" applyFill="1"/>
    <xf numFmtId="0" fontId="12" fillId="0" borderId="1" xfId="0" applyFont="1" applyBorder="1" applyProtection="1"/>
    <xf numFmtId="0" fontId="11" fillId="0" borderId="1" xfId="0" applyFont="1" applyBorder="1" applyProtection="1"/>
    <xf numFmtId="0" fontId="11" fillId="0" borderId="8" xfId="0"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0" fontId="11" fillId="0" borderId="4" xfId="0" applyFont="1" applyBorder="1" applyAlignment="1" applyProtection="1">
      <alignment horizontal="center" vertical="center"/>
      <protection hidden="1"/>
    </xf>
    <xf numFmtId="0" fontId="31" fillId="0" borderId="23" xfId="0" applyFont="1" applyBorder="1" applyAlignment="1" applyProtection="1">
      <alignment horizontal="center" vertical="center"/>
    </xf>
    <xf numFmtId="0" fontId="10" fillId="0" borderId="8"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31" fillId="0" borderId="2" xfId="0" applyFont="1" applyBorder="1" applyAlignment="1" applyProtection="1">
      <alignment horizontal="center" vertical="center"/>
    </xf>
    <xf numFmtId="0" fontId="31" fillId="0" borderId="3" xfId="0" applyFont="1" applyBorder="1" applyAlignment="1" applyProtection="1">
      <alignment horizontal="center" vertical="center"/>
    </xf>
    <xf numFmtId="0" fontId="10" fillId="0" borderId="4" xfId="0" applyFont="1" applyBorder="1" applyAlignment="1" applyProtection="1">
      <alignment horizontal="center" vertical="center"/>
      <protection hidden="1"/>
    </xf>
    <xf numFmtId="0" fontId="30" fillId="0" borderId="2" xfId="0" applyFont="1" applyBorder="1" applyAlignment="1" applyProtection="1">
      <alignment horizontal="center" vertical="center"/>
    </xf>
    <xf numFmtId="0" fontId="30" fillId="0" borderId="3" xfId="0" applyFont="1" applyBorder="1" applyAlignment="1" applyProtection="1">
      <alignment horizontal="center" vertical="center"/>
    </xf>
    <xf numFmtId="0" fontId="12" fillId="0" borderId="2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3" fillId="3" borderId="0" xfId="0" applyFont="1" applyFill="1"/>
    <xf numFmtId="0" fontId="33" fillId="0" borderId="0" xfId="0" applyFont="1"/>
    <xf numFmtId="0" fontId="34" fillId="0" borderId="17" xfId="0" applyFont="1" applyBorder="1" applyAlignment="1" applyProtection="1">
      <alignment horizontal="center" vertical="center"/>
      <protection hidden="1"/>
    </xf>
    <xf numFmtId="176" fontId="22" fillId="0" borderId="22" xfId="0" applyNumberFormat="1" applyFont="1" applyBorder="1" applyAlignment="1" applyProtection="1">
      <alignment horizontal="left" vertical="center"/>
      <protection hidden="1"/>
    </xf>
    <xf numFmtId="0" fontId="34" fillId="0" borderId="2" xfId="0" applyFont="1" applyBorder="1" applyAlignment="1" applyProtection="1">
      <alignment horizontal="center" vertical="center"/>
      <protection hidden="1"/>
    </xf>
    <xf numFmtId="0" fontId="34" fillId="0" borderId="15"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protection hidden="1"/>
    </xf>
    <xf numFmtId="0" fontId="23" fillId="0" borderId="20" xfId="0" applyFont="1" applyBorder="1" applyAlignment="1" applyProtection="1">
      <alignment horizontal="center" vertical="center"/>
      <protection hidden="1"/>
    </xf>
    <xf numFmtId="0" fontId="23" fillId="0" borderId="21" xfId="0" applyFont="1" applyBorder="1" applyAlignment="1" applyProtection="1">
      <alignment horizontal="center" vertical="center"/>
      <protection hidden="1"/>
    </xf>
    <xf numFmtId="0" fontId="21" fillId="0" borderId="0" xfId="0" applyFont="1"/>
    <xf numFmtId="0" fontId="11" fillId="0" borderId="0" xfId="0" applyFont="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textRotation="1"/>
    </xf>
    <xf numFmtId="0" fontId="9" fillId="3" borderId="0" xfId="0" applyFont="1" applyFill="1" applyBorder="1"/>
    <xf numFmtId="0" fontId="21" fillId="3" borderId="0" xfId="0" applyFont="1" applyFill="1" applyProtection="1">
      <protection hidden="1"/>
    </xf>
    <xf numFmtId="0" fontId="21" fillId="0" borderId="0" xfId="0" applyFont="1" applyProtection="1">
      <protection hidden="1"/>
    </xf>
    <xf numFmtId="0" fontId="34" fillId="0" borderId="1" xfId="0" applyFont="1" applyBorder="1" applyAlignment="1" applyProtection="1">
      <alignment horizontal="center" vertical="center" wrapText="1"/>
      <protection hidden="1"/>
    </xf>
    <xf numFmtId="0" fontId="34" fillId="0" borderId="15" xfId="0" applyFont="1" applyBorder="1" applyAlignment="1" applyProtection="1">
      <alignment horizontal="center" vertical="center"/>
      <protection hidden="1"/>
    </xf>
    <xf numFmtId="177" fontId="5" fillId="0" borderId="17" xfId="0" applyNumberFormat="1" applyFont="1" applyBorder="1" applyAlignment="1">
      <alignment shrinkToFit="1"/>
    </xf>
    <xf numFmtId="177" fontId="5" fillId="0" borderId="8" xfId="0" applyNumberFormat="1" applyFont="1" applyBorder="1" applyAlignment="1">
      <alignment shrinkToFit="1"/>
    </xf>
    <xf numFmtId="177" fontId="5" fillId="0" borderId="1" xfId="0" applyNumberFormat="1" applyFont="1" applyBorder="1" applyAlignment="1">
      <alignment shrinkToFit="1"/>
    </xf>
    <xf numFmtId="177" fontId="5" fillId="0" borderId="4" xfId="0" applyNumberFormat="1" applyFont="1" applyBorder="1" applyAlignment="1">
      <alignment shrinkToFit="1"/>
    </xf>
    <xf numFmtId="0" fontId="35" fillId="3" borderId="0" xfId="0" applyFont="1" applyFill="1" applyProtection="1">
      <protection hidden="1"/>
    </xf>
    <xf numFmtId="0" fontId="0" fillId="0" borderId="0" xfId="0" applyAlignment="1">
      <alignment horizontal="center"/>
    </xf>
    <xf numFmtId="0" fontId="36" fillId="3" borderId="0" xfId="0" applyFont="1" applyFill="1" applyBorder="1" applyAlignment="1" applyProtection="1">
      <alignment horizontal="center"/>
      <protection hidden="1"/>
    </xf>
    <xf numFmtId="0" fontId="37" fillId="3" borderId="0" xfId="0" applyFont="1" applyFill="1" applyBorder="1" applyAlignment="1">
      <alignment vertical="center"/>
    </xf>
    <xf numFmtId="0" fontId="30" fillId="0" borderId="24" xfId="0" applyFont="1" applyBorder="1" applyAlignment="1" applyProtection="1">
      <alignment horizontal="center" vertical="center"/>
    </xf>
    <xf numFmtId="0" fontId="5" fillId="0" borderId="14" xfId="0" applyFont="1" applyBorder="1" applyAlignment="1">
      <alignment shrinkToFit="1"/>
    </xf>
    <xf numFmtId="0" fontId="10"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0" fillId="0" borderId="17" xfId="0" applyFont="1" applyBorder="1" applyAlignment="1" applyProtection="1">
      <alignment horizontal="center" vertical="center"/>
      <protection hidden="1"/>
    </xf>
    <xf numFmtId="0" fontId="11" fillId="0" borderId="17" xfId="0" applyFont="1" applyBorder="1" applyAlignment="1" applyProtection="1">
      <alignment horizontal="center" vertical="center"/>
      <protection hidden="1"/>
    </xf>
    <xf numFmtId="0" fontId="5" fillId="0" borderId="25" xfId="0" applyFont="1" applyBorder="1" applyAlignment="1">
      <alignment horizontal="center" vertical="center"/>
    </xf>
    <xf numFmtId="0" fontId="6" fillId="0" borderId="25" xfId="0" applyFont="1" applyBorder="1" applyAlignment="1">
      <alignment horizontal="center" vertical="center"/>
    </xf>
    <xf numFmtId="0" fontId="4" fillId="0" borderId="26" xfId="0" applyFont="1" applyBorder="1" applyAlignment="1">
      <alignment horizontal="center" vertical="center"/>
    </xf>
    <xf numFmtId="0" fontId="31" fillId="0" borderId="24" xfId="0" applyFont="1" applyBorder="1" applyAlignment="1" applyProtection="1">
      <alignment horizontal="center" vertical="center"/>
    </xf>
    <xf numFmtId="177" fontId="6" fillId="0" borderId="1" xfId="0" applyNumberFormat="1" applyFont="1" applyBorder="1" applyAlignment="1">
      <alignment shrinkToFit="1"/>
    </xf>
    <xf numFmtId="0" fontId="12" fillId="0" borderId="24" xfId="0" applyFont="1" applyBorder="1" applyAlignment="1">
      <alignment horizontal="center" vertical="center"/>
    </xf>
    <xf numFmtId="0" fontId="4" fillId="3" borderId="0" xfId="0" applyFont="1" applyFill="1"/>
    <xf numFmtId="0" fontId="38" fillId="3" borderId="0" xfId="0" applyFont="1" applyFill="1" applyBorder="1" applyAlignment="1">
      <alignment vertical="center" wrapText="1" shrinkToFit="1"/>
    </xf>
    <xf numFmtId="0" fontId="11" fillId="0" borderId="27" xfId="0" applyFont="1" applyBorder="1" applyProtection="1">
      <protection hidden="1"/>
    </xf>
    <xf numFmtId="0" fontId="6" fillId="0" borderId="25" xfId="0" applyFont="1" applyBorder="1" applyAlignment="1">
      <alignment horizontal="center" vertical="center" shrinkToFit="1"/>
    </xf>
    <xf numFmtId="0" fontId="6" fillId="0" borderId="17" xfId="0" applyNumberFormat="1" applyFont="1" applyBorder="1" applyAlignment="1">
      <alignment horizontal="center" vertical="center" shrinkToFit="1"/>
    </xf>
    <xf numFmtId="0" fontId="6" fillId="0" borderId="1" xfId="0" applyNumberFormat="1" applyFont="1" applyBorder="1" applyAlignment="1">
      <alignment horizontal="center" vertical="center" shrinkToFit="1"/>
    </xf>
    <xf numFmtId="0" fontId="6" fillId="0" borderId="4"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6" fillId="0" borderId="8" xfId="0" applyNumberFormat="1" applyFont="1" applyBorder="1" applyAlignment="1">
      <alignment vertical="center" shrinkToFit="1"/>
    </xf>
    <xf numFmtId="0" fontId="6" fillId="0" borderId="1" xfId="0" applyNumberFormat="1" applyFont="1" applyBorder="1" applyAlignment="1">
      <alignment vertical="center" shrinkToFit="1"/>
    </xf>
    <xf numFmtId="0" fontId="6" fillId="0" borderId="4" xfId="0" applyNumberFormat="1" applyFont="1" applyBorder="1" applyAlignment="1">
      <alignment vertical="center" shrinkToFit="1"/>
    </xf>
    <xf numFmtId="0" fontId="6" fillId="0" borderId="17" xfId="0" applyNumberFormat="1" applyFont="1" applyBorder="1" applyAlignment="1">
      <alignment vertical="center" shrinkToFit="1"/>
    </xf>
    <xf numFmtId="0" fontId="39" fillId="0" borderId="0" xfId="2"/>
    <xf numFmtId="0" fontId="39" fillId="0" borderId="0" xfId="2" applyAlignment="1">
      <alignment horizontal="center"/>
    </xf>
    <xf numFmtId="0" fontId="39" fillId="0" borderId="0" xfId="2" applyBorder="1"/>
    <xf numFmtId="0" fontId="39" fillId="0" borderId="28" xfId="2" applyBorder="1"/>
    <xf numFmtId="0" fontId="39" fillId="0" borderId="29" xfId="2" applyBorder="1"/>
    <xf numFmtId="0" fontId="39" fillId="0" borderId="30" xfId="2" applyBorder="1"/>
    <xf numFmtId="0" fontId="39" fillId="0" borderId="0" xfId="2" applyBorder="1" applyAlignment="1">
      <alignment horizontal="center"/>
    </xf>
    <xf numFmtId="0" fontId="39" fillId="0" borderId="31" xfId="2" applyBorder="1"/>
    <xf numFmtId="0" fontId="39" fillId="0" borderId="32" xfId="2" applyBorder="1"/>
    <xf numFmtId="0" fontId="39" fillId="0" borderId="33" xfId="2" applyBorder="1"/>
    <xf numFmtId="0" fontId="39" fillId="0" borderId="34" xfId="2" applyBorder="1"/>
    <xf numFmtId="0" fontId="39" fillId="0" borderId="35" xfId="2" applyBorder="1" applyAlignment="1">
      <alignment horizontal="center"/>
    </xf>
    <xf numFmtId="0" fontId="39" fillId="0" borderId="0" xfId="2" applyFill="1" applyBorder="1" applyAlignment="1">
      <alignment horizontal="center"/>
    </xf>
    <xf numFmtId="0" fontId="39" fillId="0" borderId="36" xfId="2" applyBorder="1"/>
    <xf numFmtId="0" fontId="39" fillId="0" borderId="37" xfId="2" applyBorder="1"/>
    <xf numFmtId="0" fontId="39" fillId="0" borderId="38" xfId="2" applyBorder="1"/>
    <xf numFmtId="0" fontId="39" fillId="0" borderId="39" xfId="2" applyBorder="1"/>
    <xf numFmtId="0" fontId="39" fillId="0" borderId="40" xfId="2" applyBorder="1" applyAlignment="1">
      <alignment horizontal="center"/>
    </xf>
    <xf numFmtId="0" fontId="39" fillId="0" borderId="41" xfId="2" applyBorder="1"/>
    <xf numFmtId="1" fontId="39" fillId="0" borderId="37" xfId="2" applyNumberFormat="1" applyBorder="1"/>
    <xf numFmtId="0" fontId="39" fillId="0" borderId="42" xfId="2" applyBorder="1"/>
    <xf numFmtId="0" fontId="39" fillId="0" borderId="43" xfId="2" applyBorder="1" applyAlignment="1">
      <alignment horizontal="center"/>
    </xf>
    <xf numFmtId="0" fontId="39" fillId="0" borderId="44" xfId="2" applyBorder="1"/>
    <xf numFmtId="0" fontId="39" fillId="0" borderId="45" xfId="2" applyBorder="1" applyAlignment="1">
      <alignment horizontal="center"/>
    </xf>
    <xf numFmtId="0" fontId="39" fillId="0" borderId="46" xfId="2" applyBorder="1"/>
    <xf numFmtId="1" fontId="39" fillId="0" borderId="47" xfId="2" applyNumberFormat="1" applyBorder="1"/>
    <xf numFmtId="0" fontId="39" fillId="0" borderId="48" xfId="2" applyBorder="1"/>
    <xf numFmtId="0" fontId="39" fillId="0" borderId="49" xfId="2" applyBorder="1"/>
    <xf numFmtId="0" fontId="39" fillId="0" borderId="50" xfId="2" applyBorder="1" applyAlignment="1">
      <alignment horizontal="center"/>
    </xf>
    <xf numFmtId="0" fontId="39" fillId="0" borderId="51" xfId="2" applyBorder="1"/>
    <xf numFmtId="0" fontId="39" fillId="0" borderId="52" xfId="2" applyBorder="1"/>
    <xf numFmtId="0" fontId="39" fillId="0" borderId="34" xfId="2" applyBorder="1" applyAlignment="1">
      <alignment horizontal="right"/>
    </xf>
    <xf numFmtId="0" fontId="39" fillId="0" borderId="35" xfId="2" applyBorder="1"/>
    <xf numFmtId="0" fontId="39" fillId="0" borderId="39" xfId="2" applyBorder="1" applyAlignment="1">
      <alignment horizontal="right"/>
    </xf>
    <xf numFmtId="1" fontId="39" fillId="0" borderId="0" xfId="2" applyNumberFormat="1" applyBorder="1"/>
    <xf numFmtId="0" fontId="39" fillId="0" borderId="42" xfId="2" applyBorder="1" applyAlignment="1">
      <alignment horizontal="right"/>
    </xf>
    <xf numFmtId="0" fontId="39" fillId="0" borderId="53" xfId="2" applyBorder="1"/>
    <xf numFmtId="1" fontId="39" fillId="0" borderId="54" xfId="2" applyNumberFormat="1" applyBorder="1"/>
    <xf numFmtId="0" fontId="39" fillId="0" borderId="55" xfId="2" applyBorder="1"/>
    <xf numFmtId="0" fontId="39" fillId="0" borderId="56" xfId="2" applyBorder="1"/>
    <xf numFmtId="0" fontId="39" fillId="0" borderId="56" xfId="2" applyBorder="1" applyAlignment="1">
      <alignment horizontal="right"/>
    </xf>
    <xf numFmtId="0" fontId="39" fillId="0" borderId="57" xfId="2" applyBorder="1" applyAlignment="1">
      <alignment horizontal="center"/>
    </xf>
    <xf numFmtId="0" fontId="39" fillId="0" borderId="44" xfId="2" applyBorder="1" applyAlignment="1">
      <alignment horizontal="right"/>
    </xf>
    <xf numFmtId="0" fontId="39" fillId="0" borderId="58" xfId="2" applyBorder="1"/>
    <xf numFmtId="0" fontId="39" fillId="0" borderId="49" xfId="2" applyBorder="1" applyAlignment="1">
      <alignment horizontal="right"/>
    </xf>
    <xf numFmtId="0" fontId="39" fillId="0" borderId="59" xfId="2" applyBorder="1"/>
    <xf numFmtId="0" fontId="39" fillId="0" borderId="60" xfId="2" applyBorder="1"/>
    <xf numFmtId="0" fontId="39" fillId="0" borderId="61" xfId="2" applyBorder="1"/>
    <xf numFmtId="0" fontId="39" fillId="0" borderId="62" xfId="2" applyBorder="1" applyAlignment="1">
      <alignment horizontal="center"/>
    </xf>
    <xf numFmtId="0" fontId="39" fillId="0" borderId="62" xfId="2" applyBorder="1"/>
    <xf numFmtId="0" fontId="39" fillId="0" borderId="63" xfId="2" applyBorder="1" applyAlignment="1">
      <alignment horizontal="center"/>
    </xf>
    <xf numFmtId="0" fontId="20" fillId="3" borderId="0" xfId="0" applyFont="1" applyFill="1" applyBorder="1" applyAlignment="1">
      <alignment horizontal="left" vertical="center"/>
    </xf>
    <xf numFmtId="0" fontId="15" fillId="3" borderId="0" xfId="0" applyFont="1" applyFill="1" applyBorder="1" applyAlignment="1">
      <alignment horizontal="left"/>
    </xf>
    <xf numFmtId="0" fontId="45" fillId="3" borderId="0" xfId="0" applyFont="1" applyFill="1" applyBorder="1" applyAlignment="1">
      <alignment vertical="center"/>
    </xf>
    <xf numFmtId="181" fontId="5" fillId="0" borderId="17" xfId="0" applyNumberFormat="1" applyFont="1" applyBorder="1" applyAlignment="1">
      <alignment horizontal="center" vertical="center" shrinkToFit="1"/>
    </xf>
    <xf numFmtId="181" fontId="5" fillId="0" borderId="1" xfId="0" applyNumberFormat="1" applyFont="1" applyBorder="1" applyAlignment="1">
      <alignment horizontal="center" vertical="center" shrinkToFit="1"/>
    </xf>
    <xf numFmtId="181" fontId="5" fillId="0" borderId="4" xfId="0" applyNumberFormat="1" applyFont="1" applyBorder="1" applyAlignment="1">
      <alignment horizontal="center" vertical="center" shrinkToFit="1"/>
    </xf>
    <xf numFmtId="181" fontId="5" fillId="0" borderId="8" xfId="0" applyNumberFormat="1" applyFont="1" applyBorder="1" applyAlignment="1">
      <alignment horizontal="center" vertical="center" shrinkToFit="1"/>
    </xf>
    <xf numFmtId="181" fontId="5" fillId="0" borderId="8" xfId="0" applyNumberFormat="1" applyFont="1" applyBorder="1" applyAlignment="1">
      <alignment vertical="center" shrinkToFit="1"/>
    </xf>
    <xf numFmtId="181" fontId="5" fillId="0" borderId="1" xfId="0" applyNumberFormat="1" applyFont="1" applyBorder="1" applyAlignment="1">
      <alignment vertical="center" shrinkToFit="1"/>
    </xf>
    <xf numFmtId="181" fontId="5" fillId="0" borderId="4" xfId="0" applyNumberFormat="1" applyFont="1" applyBorder="1" applyAlignment="1">
      <alignment vertical="center" shrinkToFit="1"/>
    </xf>
    <xf numFmtId="181" fontId="5" fillId="0" borderId="17" xfId="0" applyNumberFormat="1" applyFont="1" applyBorder="1" applyAlignment="1">
      <alignment vertical="center" shrinkToFit="1"/>
    </xf>
    <xf numFmtId="0" fontId="40" fillId="0" borderId="0" xfId="2" applyFont="1" applyFill="1" applyBorder="1" applyAlignment="1">
      <alignment horizontal="left"/>
    </xf>
    <xf numFmtId="0" fontId="41" fillId="0" borderId="0" xfId="0" applyFont="1" applyAlignment="1">
      <alignment horizontal="center"/>
    </xf>
    <xf numFmtId="0" fontId="0" fillId="0" borderId="1" xfId="0" applyBorder="1" applyAlignment="1">
      <alignment horizontal="center"/>
    </xf>
    <xf numFmtId="0" fontId="0" fillId="0" borderId="0" xfId="0" applyAlignment="1">
      <alignment horizontal="right"/>
    </xf>
    <xf numFmtId="0" fontId="43" fillId="0" borderId="13" xfId="0" applyFont="1" applyBorder="1" applyAlignment="1">
      <alignment horizontal="center"/>
    </xf>
    <xf numFmtId="0" fontId="43" fillId="0" borderId="0" xfId="0" applyFont="1"/>
    <xf numFmtId="0" fontId="43" fillId="0" borderId="0" xfId="0" applyFont="1" applyAlignment="1">
      <alignment horizontal="right"/>
    </xf>
    <xf numFmtId="0" fontId="43" fillId="0" borderId="13" xfId="0" applyFont="1" applyBorder="1"/>
    <xf numFmtId="0" fontId="43" fillId="0" borderId="0" xfId="0" applyFont="1" applyAlignment="1">
      <alignment horizontal="center"/>
    </xf>
    <xf numFmtId="0" fontId="0" fillId="0" borderId="0" xfId="0" applyAlignment="1">
      <alignment horizontal="left"/>
    </xf>
    <xf numFmtId="0" fontId="44" fillId="0" borderId="0" xfId="0" applyFont="1" applyAlignment="1">
      <alignment horizontal="left"/>
    </xf>
    <xf numFmtId="0" fontId="1" fillId="0" borderId="64" xfId="1" applyBorder="1" applyAlignment="1">
      <alignment horizontal="center" vertical="center"/>
    </xf>
    <xf numFmtId="0" fontId="1" fillId="0" borderId="65" xfId="1" applyBorder="1" applyAlignment="1">
      <alignment horizontal="center" vertical="center"/>
    </xf>
    <xf numFmtId="0" fontId="1" fillId="0" borderId="66" xfId="1" applyBorder="1" applyAlignment="1">
      <alignment horizontal="center" vertical="center"/>
    </xf>
    <xf numFmtId="0" fontId="1" fillId="0" borderId="67" xfId="1" applyBorder="1" applyAlignment="1">
      <alignment horizontal="center" vertical="center"/>
    </xf>
    <xf numFmtId="0" fontId="1" fillId="0" borderId="68" xfId="1" applyBorder="1" applyAlignment="1">
      <alignment horizontal="center" vertical="center"/>
    </xf>
    <xf numFmtId="0" fontId="1" fillId="0" borderId="14" xfId="1" applyBorder="1" applyAlignment="1">
      <alignment horizontal="center" vertical="center"/>
    </xf>
    <xf numFmtId="0" fontId="1" fillId="0" borderId="69" xfId="1" applyBorder="1" applyAlignment="1">
      <alignment horizontal="center" vertical="center"/>
    </xf>
    <xf numFmtId="0" fontId="1" fillId="0" borderId="15" xfId="1" applyBorder="1" applyAlignment="1">
      <alignment horizontal="center" vertical="center"/>
    </xf>
    <xf numFmtId="0" fontId="0" fillId="0" borderId="70" xfId="1" applyFont="1" applyBorder="1" applyAlignment="1">
      <alignment horizontal="center" vertical="center"/>
    </xf>
    <xf numFmtId="0" fontId="1" fillId="0" borderId="71" xfId="1" applyBorder="1" applyAlignment="1">
      <alignment horizontal="center" vertical="center"/>
    </xf>
    <xf numFmtId="0" fontId="1" fillId="0" borderId="72" xfId="1" applyBorder="1" applyAlignment="1">
      <alignment horizontal="center" vertical="center"/>
    </xf>
    <xf numFmtId="0" fontId="0" fillId="0" borderId="64" xfId="1" applyFont="1" applyBorder="1" applyAlignment="1">
      <alignment horizontal="center" vertical="center"/>
    </xf>
    <xf numFmtId="0" fontId="0" fillId="0" borderId="0" xfId="0" applyBorder="1" applyAlignment="1">
      <alignment horizontal="center"/>
    </xf>
    <xf numFmtId="0" fontId="0" fillId="0" borderId="73" xfId="0" applyBorder="1" applyAlignment="1">
      <alignment horizontal="center"/>
    </xf>
    <xf numFmtId="0" fontId="0" fillId="0" borderId="74" xfId="1" applyFont="1" applyBorder="1" applyAlignment="1">
      <alignment horizontal="center" vertical="center"/>
    </xf>
    <xf numFmtId="0" fontId="0" fillId="0" borderId="1" xfId="0" applyBorder="1" applyAlignment="1">
      <alignment horizontal="right"/>
    </xf>
    <xf numFmtId="0" fontId="0" fillId="0" borderId="1" xfId="0" applyBorder="1"/>
    <xf numFmtId="0" fontId="0" fillId="0" borderId="103" xfId="1" applyFont="1" applyBorder="1" applyAlignment="1">
      <alignment horizontal="center" vertical="center" shrinkToFit="1"/>
    </xf>
    <xf numFmtId="0" fontId="1" fillId="0" borderId="104" xfId="1" applyBorder="1" applyAlignment="1">
      <alignment horizontal="center" vertical="center"/>
    </xf>
    <xf numFmtId="0" fontId="1" fillId="0" borderId="105" xfId="1" applyBorder="1" applyAlignment="1">
      <alignment horizontal="center" vertical="center"/>
    </xf>
    <xf numFmtId="0" fontId="43" fillId="0" borderId="2" xfId="0" applyFont="1" applyBorder="1" applyAlignment="1">
      <alignment horizontal="center"/>
    </xf>
    <xf numFmtId="0" fontId="43" fillId="0" borderId="1" xfId="0" applyFont="1" applyBorder="1" applyAlignment="1">
      <alignment horizontal="center"/>
    </xf>
    <xf numFmtId="0" fontId="43" fillId="0" borderId="15" xfId="0" applyFont="1" applyBorder="1" applyAlignment="1">
      <alignment horizontal="center"/>
    </xf>
    <xf numFmtId="0" fontId="42" fillId="0" borderId="0" xfId="0" applyFont="1" applyAlignment="1">
      <alignment horizontal="center"/>
    </xf>
    <xf numFmtId="0" fontId="43" fillId="0" borderId="5" xfId="0" applyFont="1" applyBorder="1" applyAlignment="1">
      <alignment horizontal="center"/>
    </xf>
    <xf numFmtId="0" fontId="43" fillId="0" borderId="6" xfId="0" applyFont="1" applyBorder="1" applyAlignment="1">
      <alignment horizontal="center"/>
    </xf>
    <xf numFmtId="0" fontId="43" fillId="0" borderId="7" xfId="0" applyFont="1" applyBorder="1" applyAlignment="1">
      <alignment horizontal="center"/>
    </xf>
    <xf numFmtId="0" fontId="43" fillId="0" borderId="24" xfId="0" applyFont="1" applyBorder="1" applyAlignment="1">
      <alignment horizontal="center"/>
    </xf>
    <xf numFmtId="0" fontId="43" fillId="0" borderId="8" xfId="0" applyFont="1" applyBorder="1" applyAlignment="1">
      <alignment horizontal="center"/>
    </xf>
    <xf numFmtId="0" fontId="43" fillId="0" borderId="14" xfId="0" applyFont="1" applyBorder="1" applyAlignment="1">
      <alignment horizontal="center"/>
    </xf>
    <xf numFmtId="0" fontId="43" fillId="0" borderId="3" xfId="0" applyFont="1" applyBorder="1" applyAlignment="1">
      <alignment horizontal="center"/>
    </xf>
    <xf numFmtId="0" fontId="43" fillId="0" borderId="4" xfId="0" applyFont="1" applyBorder="1" applyAlignment="1">
      <alignment horizontal="center"/>
    </xf>
    <xf numFmtId="0" fontId="43" fillId="0" borderId="16" xfId="0" applyFont="1" applyBorder="1" applyAlignment="1">
      <alignment horizontal="center"/>
    </xf>
    <xf numFmtId="0" fontId="1" fillId="0" borderId="23"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0" fillId="0" borderId="75" xfId="0" applyBorder="1" applyAlignment="1">
      <alignment horizontal="center"/>
    </xf>
    <xf numFmtId="0" fontId="0" fillId="0" borderId="76" xfId="0" applyBorder="1" applyAlignment="1">
      <alignment horizontal="center"/>
    </xf>
    <xf numFmtId="0" fontId="19" fillId="3" borderId="0" xfId="0" applyFont="1" applyFill="1" applyBorder="1" applyAlignment="1">
      <alignment horizontal="center"/>
    </xf>
    <xf numFmtId="0" fontId="18" fillId="3" borderId="43" xfId="0" applyFont="1" applyFill="1" applyBorder="1" applyAlignment="1">
      <alignment horizontal="right"/>
    </xf>
    <xf numFmtId="0" fontId="18" fillId="3" borderId="0" xfId="0" applyFont="1" applyFill="1" applyBorder="1" applyAlignment="1">
      <alignment horizontal="right"/>
    </xf>
    <xf numFmtId="0" fontId="17" fillId="3" borderId="75" xfId="0" applyFont="1" applyFill="1" applyBorder="1" applyAlignment="1" applyProtection="1">
      <alignment horizontal="center"/>
      <protection hidden="1"/>
    </xf>
    <xf numFmtId="0" fontId="17" fillId="3" borderId="76" xfId="0" applyFont="1" applyFill="1" applyBorder="1" applyAlignment="1" applyProtection="1">
      <alignment horizontal="center"/>
      <protection hidden="1"/>
    </xf>
    <xf numFmtId="0" fontId="12" fillId="0" borderId="79"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68"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7" fillId="3" borderId="0" xfId="0" applyFont="1" applyFill="1" applyAlignment="1">
      <alignment horizontal="center"/>
    </xf>
    <xf numFmtId="0" fontId="8" fillId="3" borderId="0" xfId="0" applyFont="1" applyFill="1" applyAlignment="1">
      <alignment horizontal="center" vertical="center"/>
    </xf>
    <xf numFmtId="0" fontId="4" fillId="0" borderId="23" xfId="0" applyFont="1" applyBorder="1" applyAlignment="1">
      <alignment horizontal="center" vertical="center"/>
    </xf>
    <xf numFmtId="0" fontId="4" fillId="0" borderId="80"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4" fillId="0" borderId="17" xfId="0" applyFont="1" applyBorder="1" applyAlignment="1">
      <alignment horizontal="center" vertical="center" textRotation="255"/>
    </xf>
    <xf numFmtId="0" fontId="4" fillId="0" borderId="25" xfId="0" applyFont="1" applyBorder="1" applyAlignment="1">
      <alignment horizontal="center" vertical="center" textRotation="255"/>
    </xf>
    <xf numFmtId="0" fontId="13" fillId="0" borderId="81" xfId="0" applyFont="1" applyBorder="1" applyAlignment="1">
      <alignment horizontal="right" vertical="center" textRotation="255" readingOrder="1"/>
    </xf>
    <xf numFmtId="0" fontId="13" fillId="0" borderId="82" xfId="0" applyFont="1" applyBorder="1" applyAlignment="1">
      <alignment horizontal="right" vertical="center" textRotation="255" readingOrder="1"/>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10" fillId="3" borderId="0" xfId="0" applyFont="1" applyFill="1" applyBorder="1" applyAlignment="1">
      <alignment horizontal="center" vertical="center" wrapText="1"/>
    </xf>
    <xf numFmtId="0" fontId="3" fillId="0" borderId="87" xfId="0" applyFont="1" applyBorder="1" applyAlignment="1">
      <alignment horizontal="center" vertical="center"/>
    </xf>
    <xf numFmtId="0" fontId="3" fillId="0" borderId="71" xfId="0" applyFont="1" applyBorder="1" applyAlignment="1">
      <alignment horizontal="center" vertical="center"/>
    </xf>
    <xf numFmtId="49" fontId="14" fillId="0" borderId="77" xfId="0" applyNumberFormat="1" applyFont="1" applyBorder="1" applyAlignment="1">
      <alignment horizontal="left" vertical="center" textRotation="255" readingOrder="1"/>
    </xf>
    <xf numFmtId="49" fontId="14" fillId="0" borderId="78" xfId="0" applyNumberFormat="1" applyFont="1" applyBorder="1" applyAlignment="1">
      <alignment horizontal="left" vertical="center" textRotation="255" readingOrder="1"/>
    </xf>
    <xf numFmtId="0" fontId="12" fillId="0" borderId="17" xfId="0" applyFont="1" applyBorder="1" applyAlignment="1" applyProtection="1">
      <alignment horizontal="center" vertical="center"/>
      <protection hidden="1"/>
    </xf>
    <xf numFmtId="0" fontId="5" fillId="0" borderId="79"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11" fillId="0" borderId="79" xfId="0" applyFont="1" applyBorder="1" applyAlignment="1" applyProtection="1">
      <alignment horizontal="center" vertical="center"/>
      <protection hidden="1"/>
    </xf>
    <xf numFmtId="0" fontId="11" fillId="0" borderId="88"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5" fillId="0" borderId="83" xfId="0" applyFont="1" applyBorder="1" applyAlignment="1" applyProtection="1">
      <alignment horizontal="center" vertical="center"/>
      <protection hidden="1"/>
    </xf>
    <xf numFmtId="0" fontId="5" fillId="0" borderId="90"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84" xfId="0" applyFont="1" applyBorder="1" applyAlignment="1" applyProtection="1">
      <alignment horizontal="center" vertical="center"/>
      <protection hidden="1"/>
    </xf>
    <xf numFmtId="0" fontId="5" fillId="0" borderId="91" xfId="0" applyFont="1" applyBorder="1" applyAlignment="1" applyProtection="1">
      <alignment horizontal="center" vertical="center"/>
      <protection hidden="1"/>
    </xf>
    <xf numFmtId="0" fontId="14" fillId="0" borderId="92" xfId="0" applyFont="1" applyBorder="1" applyAlignment="1" applyProtection="1">
      <alignment horizontal="center" vertical="center"/>
      <protection hidden="1"/>
    </xf>
    <xf numFmtId="0" fontId="14" fillId="0" borderId="93" xfId="0" applyFont="1" applyBorder="1" applyAlignment="1" applyProtection="1">
      <alignment horizontal="center" vertical="center"/>
      <protection hidden="1"/>
    </xf>
    <xf numFmtId="0" fontId="14" fillId="0" borderId="69"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3" fillId="0" borderId="60" xfId="0" applyFont="1" applyBorder="1" applyAlignment="1" applyProtection="1">
      <alignment horizontal="center"/>
      <protection hidden="1"/>
    </xf>
    <xf numFmtId="0" fontId="3" fillId="0" borderId="94" xfId="0" applyFont="1" applyBorder="1" applyAlignment="1" applyProtection="1">
      <alignment horizontal="center"/>
      <protection hidden="1"/>
    </xf>
    <xf numFmtId="0" fontId="3" fillId="0" borderId="0" xfId="0" applyFont="1" applyAlignment="1" applyProtection="1">
      <alignment horizontal="center"/>
      <protection hidden="1"/>
    </xf>
    <xf numFmtId="0" fontId="5" fillId="0" borderId="8"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14" fillId="0" borderId="89" xfId="0" applyFont="1" applyBorder="1" applyAlignment="1" applyProtection="1">
      <alignment horizontal="center" vertical="center"/>
      <protection hidden="1"/>
    </xf>
    <xf numFmtId="0" fontId="14" fillId="0" borderId="90" xfId="0" applyFont="1" applyBorder="1" applyAlignment="1" applyProtection="1">
      <alignment horizontal="center" vertical="center"/>
      <protection hidden="1"/>
    </xf>
    <xf numFmtId="49" fontId="5" fillId="0" borderId="83" xfId="0" applyNumberFormat="1" applyFont="1" applyBorder="1" applyAlignment="1" applyProtection="1">
      <alignment horizontal="center" vertical="center"/>
      <protection hidden="1"/>
    </xf>
    <xf numFmtId="0" fontId="3" fillId="0" borderId="80" xfId="0" applyFont="1" applyBorder="1" applyAlignment="1" applyProtection="1">
      <alignment horizontal="center" vertical="center"/>
      <protection hidden="1"/>
    </xf>
    <xf numFmtId="0" fontId="3" fillId="0" borderId="99"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12" fillId="0" borderId="98" xfId="0" applyFont="1" applyBorder="1" applyAlignment="1" applyProtection="1">
      <alignment horizontal="center" vertical="center"/>
      <protection hidden="1"/>
    </xf>
    <xf numFmtId="0" fontId="11" fillId="0" borderId="98" xfId="0" applyFont="1" applyBorder="1" applyAlignment="1" applyProtection="1">
      <alignment horizontal="center" vertical="center"/>
      <protection hidden="1"/>
    </xf>
    <xf numFmtId="0" fontId="12" fillId="0" borderId="102" xfId="0" applyFont="1" applyBorder="1" applyAlignment="1" applyProtection="1">
      <alignment horizontal="center" vertical="center"/>
      <protection hidden="1"/>
    </xf>
    <xf numFmtId="0" fontId="11" fillId="0" borderId="102" xfId="0" applyFont="1" applyBorder="1" applyAlignment="1" applyProtection="1">
      <alignment horizontal="center" vertical="center"/>
      <protection hidden="1"/>
    </xf>
    <xf numFmtId="0" fontId="3" fillId="0" borderId="0" xfId="0" applyFont="1" applyBorder="1" applyAlignment="1" applyProtection="1">
      <alignment horizontal="center"/>
      <protection hidden="1"/>
    </xf>
    <xf numFmtId="0" fontId="12" fillId="0" borderId="95" xfId="0" applyFont="1" applyBorder="1" applyAlignment="1" applyProtection="1">
      <alignment horizontal="center" vertical="center"/>
      <protection hidden="1"/>
    </xf>
    <xf numFmtId="0" fontId="11" fillId="0" borderId="95" xfId="0" applyFont="1" applyBorder="1" applyAlignment="1" applyProtection="1">
      <alignment horizontal="center" vertical="center"/>
      <protection hidden="1"/>
    </xf>
    <xf numFmtId="0" fontId="14" fillId="0" borderId="45" xfId="0" applyFont="1" applyBorder="1" applyAlignment="1" applyProtection="1">
      <alignment horizontal="center" vertical="center"/>
      <protection hidden="1"/>
    </xf>
    <xf numFmtId="0" fontId="5" fillId="0" borderId="92" xfId="0" applyFont="1" applyBorder="1" applyAlignment="1" applyProtection="1">
      <alignment horizontal="center" vertical="center"/>
      <protection hidden="1"/>
    </xf>
    <xf numFmtId="0" fontId="5" fillId="0" borderId="93" xfId="0" applyFont="1" applyBorder="1" applyAlignment="1" applyProtection="1">
      <alignment horizontal="center" vertical="center"/>
      <protection hidden="1"/>
    </xf>
    <xf numFmtId="49" fontId="6" fillId="0" borderId="17" xfId="0" applyNumberFormat="1" applyFont="1" applyBorder="1" applyAlignment="1" applyProtection="1">
      <alignment horizontal="center" vertical="center"/>
      <protection hidden="1"/>
    </xf>
    <xf numFmtId="49" fontId="5" fillId="0" borderId="18" xfId="0" applyNumberFormat="1" applyFont="1" applyBorder="1" applyAlignment="1" applyProtection="1">
      <alignment horizontal="center" vertical="center"/>
      <protection hidden="1"/>
    </xf>
    <xf numFmtId="0" fontId="0" fillId="0" borderId="52" xfId="0" applyBorder="1" applyAlignment="1">
      <alignment horizontal="center"/>
    </xf>
    <xf numFmtId="0" fontId="12" fillId="0" borderId="96" xfId="0" applyFont="1" applyBorder="1" applyAlignment="1" applyProtection="1">
      <alignment horizontal="center" vertical="center"/>
      <protection hidden="1"/>
    </xf>
    <xf numFmtId="0" fontId="12" fillId="0" borderId="97"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12" fillId="0" borderId="100" xfId="0" applyFont="1" applyBorder="1" applyAlignment="1" applyProtection="1">
      <alignment horizontal="center" vertical="center"/>
      <protection hidden="1"/>
    </xf>
    <xf numFmtId="0" fontId="12" fillId="0" borderId="101"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34" fillId="0" borderId="23"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83" xfId="0" applyFont="1" applyBorder="1" applyAlignment="1" applyProtection="1">
      <alignment horizontal="center" vertical="center"/>
      <protection hidden="1"/>
    </xf>
    <xf numFmtId="0" fontId="22" fillId="0" borderId="84" xfId="0" applyFont="1" applyBorder="1" applyAlignment="1" applyProtection="1">
      <alignment horizontal="center" vertical="center"/>
      <protection hidden="1"/>
    </xf>
    <xf numFmtId="0" fontId="22" fillId="0" borderId="91" xfId="0" applyFont="1" applyBorder="1" applyAlignment="1" applyProtection="1">
      <alignment horizontal="center" vertical="center"/>
      <protection hidden="1"/>
    </xf>
    <xf numFmtId="0" fontId="22" fillId="0" borderId="8" xfId="0" applyFont="1" applyBorder="1" applyAlignment="1" applyProtection="1">
      <alignment horizontal="center" vertical="center"/>
      <protection hidden="1"/>
    </xf>
    <xf numFmtId="0" fontId="34" fillId="0" borderId="92" xfId="0" applyFont="1" applyBorder="1" applyAlignment="1" applyProtection="1">
      <alignment horizontal="center" vertical="center"/>
      <protection hidden="1"/>
    </xf>
    <xf numFmtId="0" fontId="34" fillId="0" borderId="93" xfId="0" applyFont="1" applyBorder="1" applyAlignment="1" applyProtection="1">
      <alignment horizontal="center" vertical="center"/>
      <protection hidden="1"/>
    </xf>
    <xf numFmtId="0" fontId="34" fillId="0" borderId="69" xfId="0" applyFont="1" applyBorder="1" applyAlignment="1" applyProtection="1">
      <alignment horizontal="center" vertical="center"/>
      <protection hidden="1"/>
    </xf>
    <xf numFmtId="0" fontId="24" fillId="0" borderId="4" xfId="0" applyFont="1" applyBorder="1" applyAlignment="1" applyProtection="1">
      <alignment horizontal="center" vertical="center"/>
      <protection hidden="1"/>
    </xf>
    <xf numFmtId="0" fontId="21" fillId="0" borderId="60" xfId="0" applyFont="1" applyBorder="1" applyAlignment="1" applyProtection="1">
      <alignment horizontal="center"/>
      <protection hidden="1"/>
    </xf>
    <xf numFmtId="0" fontId="21" fillId="0" borderId="0" xfId="0" applyFont="1" applyAlignment="1" applyProtection="1">
      <alignment horizontal="center"/>
      <protection hidden="1"/>
    </xf>
    <xf numFmtId="0" fontId="22" fillId="0" borderId="79"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4" fillId="0" borderId="79" xfId="0" applyFont="1" applyBorder="1" applyAlignment="1" applyProtection="1">
      <alignment horizontal="center" vertical="center"/>
      <protection hidden="1"/>
    </xf>
    <xf numFmtId="0" fontId="24" fillId="0" borderId="88"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1" fillId="0" borderId="94" xfId="0" applyFont="1" applyBorder="1" applyAlignment="1" applyProtection="1">
      <alignment horizontal="center"/>
      <protection hidden="1"/>
    </xf>
    <xf numFmtId="0" fontId="34" fillId="0" borderId="89" xfId="0" applyFont="1" applyBorder="1" applyAlignment="1" applyProtection="1">
      <alignment horizontal="center" vertical="center"/>
      <protection hidden="1"/>
    </xf>
    <xf numFmtId="0" fontId="34" fillId="0" borderId="90" xfId="0" applyFont="1" applyBorder="1" applyAlignment="1" applyProtection="1">
      <alignment horizontal="center" vertical="center"/>
      <protection hidden="1"/>
    </xf>
    <xf numFmtId="0" fontId="22" fillId="0" borderId="90" xfId="0" applyFont="1" applyBorder="1" applyAlignment="1" applyProtection="1">
      <alignment horizontal="center" vertical="center"/>
      <protection hidden="1"/>
    </xf>
    <xf numFmtId="49" fontId="22" fillId="0" borderId="83" xfId="0" applyNumberFormat="1" applyFont="1" applyBorder="1" applyAlignment="1" applyProtection="1">
      <alignment horizontal="center" vertical="center"/>
      <protection hidden="1"/>
    </xf>
    <xf numFmtId="0" fontId="34" fillId="0" borderId="45" xfId="0" applyFont="1" applyBorder="1" applyAlignment="1" applyProtection="1">
      <alignment horizontal="center" vertical="center"/>
      <protection hidden="1"/>
    </xf>
    <xf numFmtId="0" fontId="22" fillId="0" borderId="92" xfId="0" applyFont="1" applyBorder="1" applyAlignment="1" applyProtection="1">
      <alignment horizontal="center" vertical="center"/>
      <protection hidden="1"/>
    </xf>
    <xf numFmtId="0" fontId="22" fillId="0" borderId="93" xfId="0" applyFont="1" applyBorder="1" applyAlignment="1" applyProtection="1">
      <alignment horizontal="center" vertical="center"/>
      <protection hidden="1"/>
    </xf>
    <xf numFmtId="0" fontId="24" fillId="0" borderId="98" xfId="0" applyFont="1" applyBorder="1" applyAlignment="1" applyProtection="1">
      <alignment horizontal="center" vertical="center"/>
      <protection hidden="1"/>
    </xf>
    <xf numFmtId="0" fontId="23" fillId="0" borderId="96" xfId="0" applyFont="1" applyBorder="1" applyAlignment="1" applyProtection="1">
      <alignment horizontal="center" vertical="center"/>
      <protection hidden="1"/>
    </xf>
    <xf numFmtId="0" fontId="23" fillId="0" borderId="97" xfId="0" applyFont="1" applyBorder="1" applyAlignment="1" applyProtection="1">
      <alignment horizontal="center" vertical="center"/>
      <protection hidden="1"/>
    </xf>
    <xf numFmtId="49" fontId="32" fillId="0" borderId="17" xfId="0" applyNumberFormat="1" applyFont="1" applyBorder="1" applyAlignment="1" applyProtection="1">
      <alignment horizontal="center" vertical="center"/>
      <protection hidden="1"/>
    </xf>
    <xf numFmtId="49" fontId="22" fillId="0" borderId="18" xfId="0" applyNumberFormat="1" applyFont="1" applyBorder="1" applyAlignment="1" applyProtection="1">
      <alignment horizontal="center" vertical="center"/>
      <protection hidden="1"/>
    </xf>
    <xf numFmtId="0" fontId="21" fillId="0" borderId="80" xfId="0" applyFont="1" applyBorder="1" applyAlignment="1" applyProtection="1">
      <alignment horizontal="center" vertical="center"/>
      <protection hidden="1"/>
    </xf>
    <xf numFmtId="0" fontId="21" fillId="0" borderId="99" xfId="0" applyFont="1" applyBorder="1" applyAlignment="1" applyProtection="1">
      <alignment horizontal="center" vertical="center"/>
      <protection hidden="1"/>
    </xf>
    <xf numFmtId="0" fontId="21" fillId="0" borderId="30" xfId="0" applyFont="1" applyBorder="1" applyAlignment="1" applyProtection="1">
      <alignment horizontal="center" vertical="center"/>
      <protection hidden="1"/>
    </xf>
    <xf numFmtId="0" fontId="23" fillId="0" borderId="95" xfId="0" applyFont="1" applyBorder="1" applyAlignment="1" applyProtection="1">
      <alignment horizontal="center" vertical="center"/>
      <protection hidden="1"/>
    </xf>
    <xf numFmtId="0" fontId="24" fillId="0" borderId="95" xfId="0" applyFont="1" applyBorder="1" applyAlignment="1" applyProtection="1">
      <alignment horizontal="center" vertical="center"/>
      <protection hidden="1"/>
    </xf>
    <xf numFmtId="0" fontId="23" fillId="0" borderId="98" xfId="0" applyFont="1" applyBorder="1" applyAlignment="1" applyProtection="1">
      <alignment horizontal="center" vertical="center"/>
      <protection hidden="1"/>
    </xf>
    <xf numFmtId="0" fontId="23" fillId="0" borderId="100" xfId="0" applyFont="1" applyBorder="1" applyAlignment="1" applyProtection="1">
      <alignment horizontal="center" vertical="center"/>
      <protection hidden="1"/>
    </xf>
    <xf numFmtId="0" fontId="23" fillId="0" borderId="101" xfId="0" applyFont="1" applyBorder="1" applyAlignment="1" applyProtection="1">
      <alignment horizontal="center" vertical="center"/>
      <protection hidden="1"/>
    </xf>
    <xf numFmtId="0" fontId="24" fillId="0" borderId="102" xfId="0" applyFont="1" applyBorder="1" applyAlignment="1" applyProtection="1">
      <alignment horizontal="center" vertical="center"/>
      <protection hidden="1"/>
    </xf>
    <xf numFmtId="0" fontId="32" fillId="0" borderId="17" xfId="0" applyFont="1" applyBorder="1" applyAlignment="1" applyProtection="1">
      <alignment horizontal="center" vertical="center"/>
      <protection hidden="1"/>
    </xf>
    <xf numFmtId="0" fontId="33" fillId="0" borderId="52" xfId="0" applyFont="1" applyBorder="1" applyAlignment="1">
      <alignment horizontal="center"/>
    </xf>
    <xf numFmtId="0" fontId="23" fillId="0" borderId="102" xfId="0" applyFont="1" applyBorder="1" applyAlignment="1" applyProtection="1">
      <alignment horizontal="center" vertical="center"/>
      <protection hidden="1"/>
    </xf>
    <xf numFmtId="0" fontId="21" fillId="0" borderId="0" xfId="0" applyFont="1" applyBorder="1" applyAlignment="1" applyProtection="1">
      <alignment horizontal="center"/>
      <protection hidden="1"/>
    </xf>
    <xf numFmtId="49" fontId="22" fillId="0" borderId="17" xfId="0" applyNumberFormat="1" applyFont="1" applyBorder="1" applyAlignment="1" applyProtection="1">
      <alignment horizontal="center" vertical="center"/>
      <protection hidden="1"/>
    </xf>
  </cellXfs>
  <cellStyles count="3">
    <cellStyle name="標準" xfId="0" builtinId="0"/>
    <cellStyle name="標準 2" xfId="1"/>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1047750</xdr:colOff>
      <xdr:row>4</xdr:row>
      <xdr:rowOff>57150</xdr:rowOff>
    </xdr:from>
    <xdr:to>
      <xdr:col>4</xdr:col>
      <xdr:colOff>1019175</xdr:colOff>
      <xdr:row>5</xdr:row>
      <xdr:rowOff>0</xdr:rowOff>
    </xdr:to>
    <xdr:sp macro="" textlink="">
      <xdr:nvSpPr>
        <xdr:cNvPr id="37903" name="円/楕円 1"/>
        <xdr:cNvSpPr>
          <a:spLocks noChangeArrowheads="1"/>
        </xdr:cNvSpPr>
      </xdr:nvSpPr>
      <xdr:spPr bwMode="auto">
        <a:xfrm>
          <a:off x="2038350" y="1000125"/>
          <a:ext cx="1838325" cy="228600"/>
        </a:xfrm>
        <a:prstGeom prst="ellipse">
          <a:avLst/>
        </a:prstGeom>
        <a:noFill/>
        <a:ln w="9525" algn="ctr">
          <a:solidFill>
            <a:srgbClr val="000000"/>
          </a:solidFill>
          <a:round/>
          <a:headEnd/>
          <a:tailEnd/>
        </a:ln>
      </xdr:spPr>
    </xdr:sp>
    <xdr:clientData/>
  </xdr:twoCellAnchor>
  <xdr:twoCellAnchor>
    <xdr:from>
      <xdr:col>4</xdr:col>
      <xdr:colOff>771525</xdr:colOff>
      <xdr:row>1</xdr:row>
      <xdr:rowOff>314325</xdr:rowOff>
    </xdr:from>
    <xdr:to>
      <xdr:col>5</xdr:col>
      <xdr:colOff>104775</xdr:colOff>
      <xdr:row>4</xdr:row>
      <xdr:rowOff>85725</xdr:rowOff>
    </xdr:to>
    <xdr:cxnSp macro="">
      <xdr:nvCxnSpPr>
        <xdr:cNvPr id="37904" name="直線矢印コネクタ 3"/>
        <xdr:cNvCxnSpPr>
          <a:cxnSpLocks noChangeShapeType="1"/>
          <a:stCxn id="37903" idx="7"/>
        </xdr:cNvCxnSpPr>
      </xdr:nvCxnSpPr>
      <xdr:spPr bwMode="auto">
        <a:xfrm flipV="1">
          <a:off x="3629025" y="514350"/>
          <a:ext cx="485775" cy="514350"/>
        </a:xfrm>
        <a:prstGeom prst="straightConnector1">
          <a:avLst/>
        </a:prstGeom>
        <a:noFill/>
        <a:ln w="9525" algn="ctr">
          <a:solidFill>
            <a:srgbClr val="000000"/>
          </a:solidFill>
          <a:round/>
          <a:headEnd/>
          <a:tailEnd type="arrow"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9525</xdr:rowOff>
    </xdr:from>
    <xdr:to>
      <xdr:col>0</xdr:col>
      <xdr:colOff>0</xdr:colOff>
      <xdr:row>13</xdr:row>
      <xdr:rowOff>9525</xdr:rowOff>
    </xdr:to>
    <xdr:sp macro="" textlink="">
      <xdr:nvSpPr>
        <xdr:cNvPr id="35898" name="Line 1"/>
        <xdr:cNvSpPr>
          <a:spLocks noChangeShapeType="1"/>
        </xdr:cNvSpPr>
      </xdr:nvSpPr>
      <xdr:spPr bwMode="auto">
        <a:xfrm flipV="1">
          <a:off x="0" y="3619500"/>
          <a:ext cx="0" cy="0"/>
        </a:xfrm>
        <a:prstGeom prst="line">
          <a:avLst/>
        </a:prstGeom>
        <a:noFill/>
        <a:ln w="12700">
          <a:solidFill>
            <a:srgbClr val="000000"/>
          </a:solidFill>
          <a:round/>
          <a:headEnd/>
          <a:tailEnd/>
        </a:ln>
      </xdr:spPr>
    </xdr:sp>
    <xdr:clientData/>
  </xdr:twoCellAnchor>
  <xdr:twoCellAnchor>
    <xdr:from>
      <xdr:col>0</xdr:col>
      <xdr:colOff>0</xdr:colOff>
      <xdr:row>13</xdr:row>
      <xdr:rowOff>9525</xdr:rowOff>
    </xdr:from>
    <xdr:to>
      <xdr:col>0</xdr:col>
      <xdr:colOff>0</xdr:colOff>
      <xdr:row>13</xdr:row>
      <xdr:rowOff>9525</xdr:rowOff>
    </xdr:to>
    <xdr:sp macro="" textlink="">
      <xdr:nvSpPr>
        <xdr:cNvPr id="35899" name="Line 2"/>
        <xdr:cNvSpPr>
          <a:spLocks noChangeShapeType="1"/>
        </xdr:cNvSpPr>
      </xdr:nvSpPr>
      <xdr:spPr bwMode="auto">
        <a:xfrm flipV="1">
          <a:off x="0" y="3619500"/>
          <a:ext cx="0" cy="0"/>
        </a:xfrm>
        <a:prstGeom prst="line">
          <a:avLst/>
        </a:prstGeom>
        <a:noFill/>
        <a:ln w="12700">
          <a:solidFill>
            <a:srgbClr val="000000"/>
          </a:solidFill>
          <a:round/>
          <a:headEnd/>
          <a:tailEnd/>
        </a:ln>
      </xdr:spPr>
    </xdr:sp>
    <xdr:clientData/>
  </xdr:twoCellAnchor>
  <xdr:twoCellAnchor>
    <xdr:from>
      <xdr:col>0</xdr:col>
      <xdr:colOff>0</xdr:colOff>
      <xdr:row>13</xdr:row>
      <xdr:rowOff>9525</xdr:rowOff>
    </xdr:from>
    <xdr:to>
      <xdr:col>0</xdr:col>
      <xdr:colOff>0</xdr:colOff>
      <xdr:row>13</xdr:row>
      <xdr:rowOff>9525</xdr:rowOff>
    </xdr:to>
    <xdr:sp macro="" textlink="">
      <xdr:nvSpPr>
        <xdr:cNvPr id="35900" name="Line 3"/>
        <xdr:cNvSpPr>
          <a:spLocks noChangeShapeType="1"/>
        </xdr:cNvSpPr>
      </xdr:nvSpPr>
      <xdr:spPr bwMode="auto">
        <a:xfrm flipV="1">
          <a:off x="0" y="3619500"/>
          <a:ext cx="0" cy="0"/>
        </a:xfrm>
        <a:prstGeom prst="line">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95252</xdr:colOff>
      <xdr:row>10</xdr:row>
      <xdr:rowOff>95250</xdr:rowOff>
    </xdr:from>
    <xdr:to>
      <xdr:col>17</xdr:col>
      <xdr:colOff>550335</xdr:colOff>
      <xdr:row>25</xdr:row>
      <xdr:rowOff>148166</xdr:rowOff>
    </xdr:to>
    <xdr:sp macro="" textlink="">
      <xdr:nvSpPr>
        <xdr:cNvPr id="2" name="角丸四角形 1"/>
        <xdr:cNvSpPr/>
      </xdr:nvSpPr>
      <xdr:spPr bwMode="auto">
        <a:xfrm>
          <a:off x="8794752" y="1809750"/>
          <a:ext cx="698500" cy="2455333"/>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ctr">
            <a:lnSpc>
              <a:spcPts val="2000"/>
            </a:lnSpc>
          </a:pPr>
          <a:r>
            <a:rPr kumimoji="1" lang="ja-JP" altLang="en-US" sz="1600" b="1">
              <a:latin typeface="HGP創英角ｺﾞｼｯｸUB" pitchFamily="50" charset="-128"/>
              <a:ea typeface="HGP創英角ｺﾞｼｯｸUB" pitchFamily="50" charset="-128"/>
            </a:rPr>
            <a:t>リレーはチーム数を</a:t>
          </a:r>
          <a:endParaRPr kumimoji="1" lang="en-US" altLang="ja-JP" sz="1600" b="1">
            <a:latin typeface="HGP創英角ｺﾞｼｯｸUB" pitchFamily="50" charset="-128"/>
            <a:ea typeface="HGP創英角ｺﾞｼｯｸUB" pitchFamily="50" charset="-128"/>
          </a:endParaRPr>
        </a:p>
        <a:p>
          <a:pPr algn="ctr">
            <a:lnSpc>
              <a:spcPts val="1900"/>
            </a:lnSpc>
          </a:pPr>
          <a:r>
            <a:rPr kumimoji="1" lang="ja-JP" altLang="en-US" sz="1600" b="1">
              <a:latin typeface="HGP創英角ｺﾞｼｯｸUB" pitchFamily="50" charset="-128"/>
              <a:ea typeface="HGP創英角ｺﾞｼｯｸUB" pitchFamily="50" charset="-128"/>
            </a:rPr>
            <a:t>入力してください。</a:t>
          </a:r>
          <a:endParaRPr kumimoji="1" lang="en-US" altLang="ja-JP" sz="1600" b="1">
            <a:latin typeface="HGP創英角ｺﾞｼｯｸUB" pitchFamily="50" charset="-128"/>
            <a:ea typeface="HGP創英角ｺﾞｼｯｸUB"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0</xdr:row>
      <xdr:rowOff>0</xdr:rowOff>
    </xdr:to>
    <xdr:sp macro="" textlink="">
      <xdr:nvSpPr>
        <xdr:cNvPr id="5291" name="Line 1"/>
        <xdr:cNvSpPr>
          <a:spLocks noChangeShapeType="1"/>
        </xdr:cNvSpPr>
      </xdr:nvSpPr>
      <xdr:spPr bwMode="auto">
        <a:xfrm flipV="1">
          <a:off x="0" y="1714500"/>
          <a:ext cx="0" cy="0"/>
        </a:xfrm>
        <a:prstGeom prst="line">
          <a:avLst/>
        </a:prstGeom>
        <a:noFill/>
        <a:ln w="12700">
          <a:solidFill>
            <a:srgbClr val="000000"/>
          </a:solidFill>
          <a:round/>
          <a:headEnd/>
          <a:tailEnd/>
        </a:ln>
      </xdr:spPr>
    </xdr:sp>
    <xdr:clientData/>
  </xdr:twoCellAnchor>
  <xdr:twoCellAnchor>
    <xdr:from>
      <xdr:col>0</xdr:col>
      <xdr:colOff>0</xdr:colOff>
      <xdr:row>6</xdr:row>
      <xdr:rowOff>0</xdr:rowOff>
    </xdr:from>
    <xdr:to>
      <xdr:col>0</xdr:col>
      <xdr:colOff>0</xdr:colOff>
      <xdr:row>0</xdr:row>
      <xdr:rowOff>0</xdr:rowOff>
    </xdr:to>
    <xdr:sp macro="" textlink="">
      <xdr:nvSpPr>
        <xdr:cNvPr id="5292" name="Line 2"/>
        <xdr:cNvSpPr>
          <a:spLocks noChangeShapeType="1"/>
        </xdr:cNvSpPr>
      </xdr:nvSpPr>
      <xdr:spPr bwMode="auto">
        <a:xfrm flipV="1">
          <a:off x="0" y="1714500"/>
          <a:ext cx="0" cy="0"/>
        </a:xfrm>
        <a:prstGeom prst="line">
          <a:avLst/>
        </a:prstGeom>
        <a:noFill/>
        <a:ln w="12700">
          <a:solidFill>
            <a:srgbClr val="000000"/>
          </a:solidFill>
          <a:round/>
          <a:headEnd/>
          <a:tailEnd/>
        </a:ln>
      </xdr:spPr>
    </xdr:sp>
    <xdr:clientData/>
  </xdr:twoCellAnchor>
  <xdr:twoCellAnchor>
    <xdr:from>
      <xdr:col>0</xdr:col>
      <xdr:colOff>0</xdr:colOff>
      <xdr:row>6</xdr:row>
      <xdr:rowOff>0</xdr:rowOff>
    </xdr:from>
    <xdr:to>
      <xdr:col>0</xdr:col>
      <xdr:colOff>0</xdr:colOff>
      <xdr:row>0</xdr:row>
      <xdr:rowOff>0</xdr:rowOff>
    </xdr:to>
    <xdr:sp macro="" textlink="">
      <xdr:nvSpPr>
        <xdr:cNvPr id="5293" name="Line 3"/>
        <xdr:cNvSpPr>
          <a:spLocks noChangeShapeType="1"/>
        </xdr:cNvSpPr>
      </xdr:nvSpPr>
      <xdr:spPr bwMode="auto">
        <a:xfrm flipV="1">
          <a:off x="0" y="1714500"/>
          <a:ext cx="0" cy="0"/>
        </a:xfrm>
        <a:prstGeom prst="line">
          <a:avLst/>
        </a:prstGeom>
        <a:noFill/>
        <a:ln w="12700">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3</xdr:row>
      <xdr:rowOff>0</xdr:rowOff>
    </xdr:from>
    <xdr:to>
      <xdr:col>5</xdr:col>
      <xdr:colOff>247650</xdr:colOff>
      <xdr:row>3</xdr:row>
      <xdr:rowOff>0</xdr:rowOff>
    </xdr:to>
    <xdr:sp macro="" textlink="">
      <xdr:nvSpPr>
        <xdr:cNvPr id="7338" name="Line 1"/>
        <xdr:cNvSpPr>
          <a:spLocks noChangeShapeType="1"/>
        </xdr:cNvSpPr>
      </xdr:nvSpPr>
      <xdr:spPr bwMode="auto">
        <a:xfrm flipV="1">
          <a:off x="342900" y="781050"/>
          <a:ext cx="3467100" cy="0"/>
        </a:xfrm>
        <a:prstGeom prst="line">
          <a:avLst/>
        </a:prstGeom>
        <a:noFill/>
        <a:ln w="12700">
          <a:solidFill>
            <a:srgbClr val="000000"/>
          </a:solidFill>
          <a:round/>
          <a:headEnd/>
          <a:tailEnd/>
        </a:ln>
      </xdr:spPr>
    </xdr:sp>
    <xdr:clientData/>
  </xdr:twoCellAnchor>
  <xdr:twoCellAnchor>
    <xdr:from>
      <xdr:col>6</xdr:col>
      <xdr:colOff>9525</xdr:colOff>
      <xdr:row>3</xdr:row>
      <xdr:rowOff>0</xdr:rowOff>
    </xdr:from>
    <xdr:to>
      <xdr:col>11</xdr:col>
      <xdr:colOff>609600</xdr:colOff>
      <xdr:row>3</xdr:row>
      <xdr:rowOff>0</xdr:rowOff>
    </xdr:to>
    <xdr:sp macro="" textlink="">
      <xdr:nvSpPr>
        <xdr:cNvPr id="7339" name="Line 9"/>
        <xdr:cNvSpPr>
          <a:spLocks noChangeShapeType="1"/>
        </xdr:cNvSpPr>
      </xdr:nvSpPr>
      <xdr:spPr bwMode="auto">
        <a:xfrm>
          <a:off x="3819525" y="781050"/>
          <a:ext cx="321945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342900</xdr:colOff>
      <xdr:row>3</xdr:row>
      <xdr:rowOff>0</xdr:rowOff>
    </xdr:from>
    <xdr:to>
      <xdr:col>5</xdr:col>
      <xdr:colOff>247650</xdr:colOff>
      <xdr:row>3</xdr:row>
      <xdr:rowOff>0</xdr:rowOff>
    </xdr:to>
    <xdr:sp macro="" textlink="">
      <xdr:nvSpPr>
        <xdr:cNvPr id="34945" name="Line 1"/>
        <xdr:cNvSpPr>
          <a:spLocks noChangeShapeType="1"/>
        </xdr:cNvSpPr>
      </xdr:nvSpPr>
      <xdr:spPr bwMode="auto">
        <a:xfrm flipV="1">
          <a:off x="342900" y="714375"/>
          <a:ext cx="3467100" cy="0"/>
        </a:xfrm>
        <a:prstGeom prst="line">
          <a:avLst/>
        </a:prstGeom>
        <a:noFill/>
        <a:ln w="12700">
          <a:solidFill>
            <a:srgbClr val="000000"/>
          </a:solidFill>
          <a:round/>
          <a:headEnd/>
          <a:tailEnd/>
        </a:ln>
      </xdr:spPr>
    </xdr:sp>
    <xdr:clientData/>
  </xdr:twoCellAnchor>
  <xdr:twoCellAnchor>
    <xdr:from>
      <xdr:col>6</xdr:col>
      <xdr:colOff>9525</xdr:colOff>
      <xdr:row>3</xdr:row>
      <xdr:rowOff>0</xdr:rowOff>
    </xdr:from>
    <xdr:to>
      <xdr:col>11</xdr:col>
      <xdr:colOff>609600</xdr:colOff>
      <xdr:row>3</xdr:row>
      <xdr:rowOff>0</xdr:rowOff>
    </xdr:to>
    <xdr:sp macro="" textlink="">
      <xdr:nvSpPr>
        <xdr:cNvPr id="34946" name="Line 2"/>
        <xdr:cNvSpPr>
          <a:spLocks noChangeShapeType="1"/>
        </xdr:cNvSpPr>
      </xdr:nvSpPr>
      <xdr:spPr bwMode="auto">
        <a:xfrm>
          <a:off x="3819525" y="714375"/>
          <a:ext cx="32194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20"/>
  <sheetViews>
    <sheetView zoomScale="80" zoomScaleNormal="80" workbookViewId="0">
      <selection activeCell="H10" sqref="H10"/>
    </sheetView>
  </sheetViews>
  <sheetFormatPr defaultRowHeight="13.5"/>
  <cols>
    <col min="2" max="2" width="24.125" style="111" customWidth="1"/>
    <col min="3" max="4" width="8.875" bestFit="1" customWidth="1"/>
    <col min="5" max="5" width="22.375" customWidth="1"/>
  </cols>
  <sheetData>
    <row r="1" spans="1:5" ht="21">
      <c r="B1" s="234" t="s">
        <v>131</v>
      </c>
      <c r="C1" s="234"/>
      <c r="D1" s="234"/>
      <c r="E1" s="234"/>
    </row>
    <row r="2" spans="1:5" ht="14.25" thickBot="1">
      <c r="B2" s="201"/>
    </row>
    <row r="3" spans="1:5" ht="29.25" customHeight="1" thickBot="1">
      <c r="B3" s="204"/>
      <c r="C3" s="205" t="s">
        <v>132</v>
      </c>
      <c r="D3" s="206" t="s">
        <v>133</v>
      </c>
      <c r="E3" s="207"/>
    </row>
    <row r="4" spans="1:5" ht="12" customHeight="1" thickBot="1">
      <c r="B4" s="208"/>
      <c r="C4" s="205"/>
      <c r="D4" s="205"/>
      <c r="E4" s="205"/>
    </row>
    <row r="5" spans="1:5" ht="29.25" customHeight="1" thickBot="1">
      <c r="B5" s="235" t="s">
        <v>134</v>
      </c>
      <c r="C5" s="236"/>
      <c r="D5" s="236" t="s">
        <v>135</v>
      </c>
      <c r="E5" s="237"/>
    </row>
    <row r="6" spans="1:5" ht="29.25" customHeight="1" thickTop="1">
      <c r="A6">
        <v>1</v>
      </c>
      <c r="B6" s="238"/>
      <c r="C6" s="239"/>
      <c r="D6" s="239"/>
      <c r="E6" s="240"/>
    </row>
    <row r="7" spans="1:5" ht="29.25" customHeight="1">
      <c r="A7">
        <v>2</v>
      </c>
      <c r="B7" s="231"/>
      <c r="C7" s="232"/>
      <c r="D7" s="232"/>
      <c r="E7" s="233"/>
    </row>
    <row r="8" spans="1:5" ht="29.25" customHeight="1">
      <c r="A8">
        <v>3</v>
      </c>
      <c r="B8" s="231"/>
      <c r="C8" s="232"/>
      <c r="D8" s="232"/>
      <c r="E8" s="233"/>
    </row>
    <row r="9" spans="1:5" ht="29.25" customHeight="1">
      <c r="A9">
        <v>4</v>
      </c>
      <c r="B9" s="231"/>
      <c r="C9" s="232"/>
      <c r="D9" s="232"/>
      <c r="E9" s="233"/>
    </row>
    <row r="10" spans="1:5" ht="29.25" customHeight="1">
      <c r="A10">
        <v>5</v>
      </c>
      <c r="B10" s="231"/>
      <c r="C10" s="232"/>
      <c r="D10" s="232"/>
      <c r="E10" s="233"/>
    </row>
    <row r="11" spans="1:5" ht="29.25" customHeight="1">
      <c r="A11">
        <v>6</v>
      </c>
      <c r="B11" s="231"/>
      <c r="C11" s="232"/>
      <c r="D11" s="232"/>
      <c r="E11" s="233"/>
    </row>
    <row r="12" spans="1:5" ht="29.25" customHeight="1">
      <c r="A12">
        <v>7</v>
      </c>
      <c r="B12" s="231"/>
      <c r="C12" s="232"/>
      <c r="D12" s="232"/>
      <c r="E12" s="233"/>
    </row>
    <row r="13" spans="1:5" ht="29.25" customHeight="1">
      <c r="A13">
        <v>8</v>
      </c>
      <c r="B13" s="231"/>
      <c r="C13" s="232"/>
      <c r="D13" s="232"/>
      <c r="E13" s="233"/>
    </row>
    <row r="14" spans="1:5" ht="29.25" customHeight="1">
      <c r="A14">
        <v>9</v>
      </c>
      <c r="B14" s="231"/>
      <c r="C14" s="232"/>
      <c r="D14" s="232"/>
      <c r="E14" s="233"/>
    </row>
    <row r="15" spans="1:5" ht="29.25" customHeight="1">
      <c r="A15">
        <v>10</v>
      </c>
      <c r="B15" s="231"/>
      <c r="C15" s="232"/>
      <c r="D15" s="232"/>
      <c r="E15" s="233"/>
    </row>
    <row r="16" spans="1:5" ht="29.25" customHeight="1" thickBot="1">
      <c r="B16" s="241" t="s">
        <v>136</v>
      </c>
      <c r="C16" s="242"/>
      <c r="D16" s="242"/>
      <c r="E16" s="243"/>
    </row>
    <row r="17" spans="2:2" ht="6" customHeight="1"/>
    <row r="18" spans="2:2" ht="15.75" customHeight="1">
      <c r="B18" s="210" t="s">
        <v>137</v>
      </c>
    </row>
    <row r="19" spans="2:2" ht="15.75" customHeight="1">
      <c r="B19" s="210" t="s">
        <v>138</v>
      </c>
    </row>
    <row r="20" spans="2:2">
      <c r="B20" s="209" t="s">
        <v>139</v>
      </c>
    </row>
  </sheetData>
  <mergeCells count="25">
    <mergeCell ref="B15:C15"/>
    <mergeCell ref="D15:E15"/>
    <mergeCell ref="B16:C16"/>
    <mergeCell ref="D16:E16"/>
    <mergeCell ref="B13:C13"/>
    <mergeCell ref="D13:E13"/>
    <mergeCell ref="B14:C14"/>
    <mergeCell ref="D14:E14"/>
    <mergeCell ref="B11:C11"/>
    <mergeCell ref="D11:E11"/>
    <mergeCell ref="B12:C12"/>
    <mergeCell ref="D12:E12"/>
    <mergeCell ref="B9:C9"/>
    <mergeCell ref="D9:E9"/>
    <mergeCell ref="B10:C10"/>
    <mergeCell ref="D10:E10"/>
    <mergeCell ref="B7:C7"/>
    <mergeCell ref="D7:E7"/>
    <mergeCell ref="B8:C8"/>
    <mergeCell ref="D8:E8"/>
    <mergeCell ref="B1:E1"/>
    <mergeCell ref="B5:C5"/>
    <mergeCell ref="D5:E5"/>
    <mergeCell ref="B6:C6"/>
    <mergeCell ref="D6:E6"/>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S122"/>
  <sheetViews>
    <sheetView view="pageBreakPreview" topLeftCell="A40" zoomScale="60" zoomScaleNormal="100" workbookViewId="0">
      <selection activeCell="A40" sqref="A40"/>
    </sheetView>
  </sheetViews>
  <sheetFormatPr defaultRowHeight="13.5"/>
  <cols>
    <col min="1" max="2" width="2.5" style="103" customWidth="1"/>
    <col min="3" max="3" width="6" style="103" customWidth="1"/>
    <col min="4" max="4" width="6.25" style="103" customWidth="1"/>
    <col min="5" max="5" width="5" style="103" customWidth="1"/>
    <col min="6" max="6" width="3.5" style="103" customWidth="1"/>
    <col min="7" max="7" width="3.75" style="103" customWidth="1"/>
    <col min="8" max="8" width="8.75" style="103" customWidth="1"/>
    <col min="9" max="9" width="0.625" style="103" customWidth="1"/>
    <col min="10" max="11" width="2.5" style="103" customWidth="1"/>
    <col min="12" max="12" width="6" style="103" customWidth="1"/>
    <col min="13" max="13" width="6.25" style="103" customWidth="1"/>
    <col min="14" max="14" width="5" style="103" customWidth="1"/>
    <col min="15" max="15" width="3.5" style="103" customWidth="1"/>
    <col min="16" max="16" width="3.75" style="103" customWidth="1"/>
    <col min="17" max="17" width="8.75" style="103" customWidth="1"/>
    <col min="18" max="16384" width="9" style="103"/>
  </cols>
  <sheetData>
    <row r="1" spans="1:19">
      <c r="A1" s="59" t="s">
        <v>62</v>
      </c>
      <c r="B1" s="102"/>
      <c r="C1" s="102"/>
      <c r="D1" s="102"/>
      <c r="E1" s="102"/>
      <c r="F1" s="102"/>
      <c r="G1" s="102"/>
      <c r="H1" s="102"/>
      <c r="I1" s="102"/>
      <c r="J1" s="102"/>
      <c r="K1" s="102"/>
      <c r="L1" s="102"/>
      <c r="M1" s="102"/>
      <c r="N1" s="102"/>
      <c r="O1" s="102"/>
      <c r="P1" s="102"/>
      <c r="Q1" s="102"/>
    </row>
    <row r="2" spans="1:19" ht="14.25" thickBot="1">
      <c r="A2" s="102"/>
      <c r="B2" s="102" t="s">
        <v>65</v>
      </c>
      <c r="C2" s="102"/>
      <c r="D2" s="102"/>
      <c r="E2" s="102"/>
      <c r="F2" s="102"/>
      <c r="G2" s="102"/>
      <c r="H2" s="102"/>
      <c r="I2" s="102"/>
      <c r="J2" s="102"/>
      <c r="K2" s="102"/>
      <c r="L2" s="102"/>
      <c r="M2" s="102" t="s">
        <v>66</v>
      </c>
      <c r="N2" s="102"/>
      <c r="O2" s="102"/>
      <c r="P2" s="102"/>
      <c r="Q2" s="102"/>
      <c r="S2" s="48"/>
    </row>
    <row r="3" spans="1:19" ht="16.5" customHeight="1">
      <c r="A3" s="327" t="s">
        <v>25</v>
      </c>
      <c r="B3" s="328"/>
      <c r="C3" s="329">
        <f>+'一覧表 女子'!G7</f>
        <v>0</v>
      </c>
      <c r="D3" s="329"/>
      <c r="E3" s="89" t="s">
        <v>26</v>
      </c>
      <c r="F3" s="330">
        <f>+'一覧表 女子'!H7</f>
        <v>0</v>
      </c>
      <c r="G3" s="331"/>
      <c r="H3" s="332"/>
      <c r="I3" s="339"/>
      <c r="J3" s="327" t="s">
        <v>25</v>
      </c>
      <c r="K3" s="328"/>
      <c r="L3" s="329">
        <f>+'一覧表 女子'!I7</f>
        <v>0</v>
      </c>
      <c r="M3" s="329"/>
      <c r="N3" s="89" t="s">
        <v>26</v>
      </c>
      <c r="O3" s="330">
        <f>+'一覧表 女子'!J7</f>
        <v>0</v>
      </c>
      <c r="P3" s="331"/>
      <c r="Q3" s="332"/>
    </row>
    <row r="4" spans="1:19" ht="11.25" customHeight="1">
      <c r="A4" s="91" t="s">
        <v>27</v>
      </c>
      <c r="B4" s="326" t="s">
        <v>43</v>
      </c>
      <c r="C4" s="326"/>
      <c r="D4" s="326" t="s">
        <v>29</v>
      </c>
      <c r="E4" s="326"/>
      <c r="F4" s="326"/>
      <c r="G4" s="104" t="s">
        <v>3</v>
      </c>
      <c r="H4" s="105" t="s">
        <v>9</v>
      </c>
      <c r="I4" s="339"/>
      <c r="J4" s="91" t="s">
        <v>27</v>
      </c>
      <c r="K4" s="326" t="s">
        <v>43</v>
      </c>
      <c r="L4" s="326"/>
      <c r="M4" s="326" t="s">
        <v>29</v>
      </c>
      <c r="N4" s="326"/>
      <c r="O4" s="326"/>
      <c r="P4" s="104" t="s">
        <v>3</v>
      </c>
      <c r="Q4" s="105" t="s">
        <v>9</v>
      </c>
    </row>
    <row r="5" spans="1:19" ht="30.75" customHeight="1" thickBot="1">
      <c r="A5" s="56" t="e">
        <f>IF(B5="","",VLOOKUP(B5,名簿!B$8:G$106,4,FALSE))</f>
        <v>#N/A</v>
      </c>
      <c r="B5" s="333">
        <f>+'一覧表 女子'!$A7</f>
        <v>0</v>
      </c>
      <c r="C5" s="333"/>
      <c r="D5" s="337" t="e">
        <f>IF(B5="","",VLOOKUP(B5,名簿!B$8:G$106,2,FALSE))</f>
        <v>#N/A</v>
      </c>
      <c r="E5" s="337" t="e">
        <f>IF(D5="","",LOOKUP(D5,名簿!E$8:E$106,名簿!F$8:F$106))</f>
        <v>#N/A</v>
      </c>
      <c r="F5" s="337" t="e">
        <f>IF(E5="","",LOOKUP(E5,名簿!F$8:F$106,名簿!G$8:G$106))</f>
        <v>#N/A</v>
      </c>
      <c r="G5" s="57" t="e">
        <f>IF(B5="","",VLOOKUP(B5,名簿!B$8:G$106,5,FALSE))</f>
        <v>#N/A</v>
      </c>
      <c r="H5" s="58" t="e">
        <f>IF(B5="","",VLOOKUP(B5,名簿!B$8:G$106,6,FALSE))</f>
        <v>#N/A</v>
      </c>
      <c r="I5" s="339"/>
      <c r="J5" s="56" t="e">
        <f>IF(K5="","",VLOOKUP(K5,名簿!B$8:L$106,4,FALSE))</f>
        <v>#N/A</v>
      </c>
      <c r="K5" s="333">
        <f>+'一覧表 女子'!$A7</f>
        <v>0</v>
      </c>
      <c r="L5" s="333"/>
      <c r="M5" s="337" t="e">
        <f>IF(K5="","",VLOOKUP(K5,名簿!B$8:L$106,2,FALSE))</f>
        <v>#N/A</v>
      </c>
      <c r="N5" s="337" t="e">
        <f>IF(M5="","",LOOKUP(M5,名簿!J$8:J$106,名簿!K$8:K$106))</f>
        <v>#N/A</v>
      </c>
      <c r="O5" s="337" t="e">
        <f>IF(N5="","",LOOKUP(N5,名簿!K$8:K$106,名簿!L$8:L$106))</f>
        <v>#N/A</v>
      </c>
      <c r="P5" s="57" t="e">
        <f>IF(K5="","",VLOOKUP(K5,名簿!B$8:L$106,5,FALSE))</f>
        <v>#N/A</v>
      </c>
      <c r="Q5" s="58" t="e">
        <f>IF(K5="","",VLOOKUP(K5,名簿!B$8:L$106,6,FALSE))</f>
        <v>#N/A</v>
      </c>
    </row>
    <row r="6" spans="1:19" ht="3.75" customHeight="1" thickBot="1">
      <c r="A6" s="338"/>
      <c r="B6" s="338"/>
      <c r="C6" s="338"/>
      <c r="D6" s="338"/>
      <c r="E6" s="338"/>
      <c r="F6" s="338"/>
      <c r="G6" s="338"/>
      <c r="H6" s="338"/>
      <c r="I6" s="339"/>
      <c r="J6" s="338"/>
      <c r="K6" s="338"/>
      <c r="L6" s="338"/>
      <c r="M6" s="338"/>
      <c r="N6" s="338"/>
      <c r="O6" s="338"/>
      <c r="P6" s="338"/>
      <c r="Q6" s="338"/>
    </row>
    <row r="7" spans="1:19" ht="16.5" customHeight="1">
      <c r="A7" s="327" t="s">
        <v>25</v>
      </c>
      <c r="B7" s="328"/>
      <c r="C7" s="329">
        <f>+'一覧表 女子'!G8</f>
        <v>0</v>
      </c>
      <c r="D7" s="329"/>
      <c r="E7" s="89" t="s">
        <v>26</v>
      </c>
      <c r="F7" s="330">
        <f>+'一覧表 女子'!H8</f>
        <v>0</v>
      </c>
      <c r="G7" s="331"/>
      <c r="H7" s="332"/>
      <c r="I7" s="339"/>
      <c r="J7" s="346" t="s">
        <v>25</v>
      </c>
      <c r="K7" s="347"/>
      <c r="L7" s="330">
        <f>+'一覧表 女子'!I8</f>
        <v>0</v>
      </c>
      <c r="M7" s="348"/>
      <c r="N7" s="89" t="s">
        <v>26</v>
      </c>
      <c r="O7" s="330">
        <f>+'一覧表 女子'!J8</f>
        <v>0</v>
      </c>
      <c r="P7" s="331"/>
      <c r="Q7" s="332"/>
    </row>
    <row r="8" spans="1:19" ht="11.25" customHeight="1">
      <c r="A8" s="91" t="s">
        <v>27</v>
      </c>
      <c r="B8" s="326" t="s">
        <v>43</v>
      </c>
      <c r="C8" s="326"/>
      <c r="D8" s="326" t="s">
        <v>29</v>
      </c>
      <c r="E8" s="326"/>
      <c r="F8" s="326"/>
      <c r="G8" s="104" t="s">
        <v>3</v>
      </c>
      <c r="H8" s="105" t="s">
        <v>9</v>
      </c>
      <c r="I8" s="339"/>
      <c r="J8" s="91" t="s">
        <v>27</v>
      </c>
      <c r="K8" s="334" t="s">
        <v>43</v>
      </c>
      <c r="L8" s="336"/>
      <c r="M8" s="334" t="s">
        <v>29</v>
      </c>
      <c r="N8" s="335"/>
      <c r="O8" s="336"/>
      <c r="P8" s="104" t="s">
        <v>3</v>
      </c>
      <c r="Q8" s="105" t="s">
        <v>9</v>
      </c>
    </row>
    <row r="9" spans="1:19" ht="30.75" customHeight="1" thickBot="1">
      <c r="A9" s="56" t="e">
        <f>IF(B9="","",VLOOKUP(B9,名簿!B$8:G$106,4,FALSE))</f>
        <v>#N/A</v>
      </c>
      <c r="B9" s="333">
        <f>+'一覧表 女子'!$A8</f>
        <v>0</v>
      </c>
      <c r="C9" s="333"/>
      <c r="D9" s="337" t="e">
        <f>IF(B9="","",VLOOKUP(B9,名簿!B$8:G$106,2,FALSE))</f>
        <v>#N/A</v>
      </c>
      <c r="E9" s="337" t="e">
        <f>IF(D9="","",LOOKUP(D9,名簿!E$8:E$106,名簿!F$8:F$106))</f>
        <v>#N/A</v>
      </c>
      <c r="F9" s="337" t="e">
        <f>IF(E9="","",LOOKUP(E9,名簿!F$8:F$106,名簿!G$8:G$106))</f>
        <v>#N/A</v>
      </c>
      <c r="G9" s="57" t="e">
        <f>IF(B9="","",VLOOKUP(B9,名簿!B$8:G$106,5,FALSE))</f>
        <v>#N/A</v>
      </c>
      <c r="H9" s="58" t="e">
        <f>IF(B9="","",VLOOKUP(B9,名簿!B$8:G$106,6,FALSE))</f>
        <v>#N/A</v>
      </c>
      <c r="I9" s="339"/>
      <c r="J9" s="56" t="e">
        <f>IF(K9="","",VLOOKUP(K9,名簿!B$8:L$106,4,FALSE))</f>
        <v>#N/A</v>
      </c>
      <c r="K9" s="340">
        <f>+'一覧表 女子'!$A8</f>
        <v>0</v>
      </c>
      <c r="L9" s="341"/>
      <c r="M9" s="342" t="e">
        <f>IF(K9="","",VLOOKUP(K9,名簿!B$8:L$106,2,FALSE))</f>
        <v>#N/A</v>
      </c>
      <c r="N9" s="343"/>
      <c r="O9" s="344"/>
      <c r="P9" s="57" t="e">
        <f>IF(K9="","",VLOOKUP(K9,名簿!B$8:L$106,5,FALSE))</f>
        <v>#N/A</v>
      </c>
      <c r="Q9" s="58" t="e">
        <f>IF(K9="","",VLOOKUP(K9,名簿!B$8:L$106,6,FALSE))</f>
        <v>#N/A</v>
      </c>
    </row>
    <row r="10" spans="1:19" ht="3.75" customHeight="1" thickBot="1">
      <c r="A10" s="338"/>
      <c r="B10" s="338"/>
      <c r="C10" s="338"/>
      <c r="D10" s="338"/>
      <c r="E10" s="338"/>
      <c r="F10" s="338"/>
      <c r="G10" s="338"/>
      <c r="H10" s="338"/>
      <c r="I10" s="339"/>
      <c r="J10" s="345"/>
      <c r="K10" s="345"/>
      <c r="L10" s="345"/>
      <c r="M10" s="345"/>
      <c r="N10" s="345"/>
      <c r="O10" s="345"/>
      <c r="P10" s="345"/>
      <c r="Q10" s="345"/>
    </row>
    <row r="11" spans="1:19" ht="16.5" customHeight="1">
      <c r="A11" s="327" t="s">
        <v>25</v>
      </c>
      <c r="B11" s="328"/>
      <c r="C11" s="329">
        <f>+'一覧表 女子'!G9</f>
        <v>0</v>
      </c>
      <c r="D11" s="329"/>
      <c r="E11" s="89" t="s">
        <v>26</v>
      </c>
      <c r="F11" s="330">
        <f>+'一覧表 女子'!H9</f>
        <v>0</v>
      </c>
      <c r="G11" s="331"/>
      <c r="H11" s="332"/>
      <c r="I11" s="339"/>
      <c r="J11" s="346" t="s">
        <v>25</v>
      </c>
      <c r="K11" s="347"/>
      <c r="L11" s="330">
        <f>+'一覧表 女子'!I9</f>
        <v>0</v>
      </c>
      <c r="M11" s="348"/>
      <c r="N11" s="89" t="s">
        <v>26</v>
      </c>
      <c r="O11" s="330">
        <f>+'一覧表 女子'!J9</f>
        <v>0</v>
      </c>
      <c r="P11" s="331"/>
      <c r="Q11" s="332"/>
    </row>
    <row r="12" spans="1:19" ht="11.25" customHeight="1">
      <c r="A12" s="91" t="s">
        <v>27</v>
      </c>
      <c r="B12" s="326" t="s">
        <v>43</v>
      </c>
      <c r="C12" s="326"/>
      <c r="D12" s="326" t="s">
        <v>29</v>
      </c>
      <c r="E12" s="326"/>
      <c r="F12" s="326"/>
      <c r="G12" s="104" t="s">
        <v>3</v>
      </c>
      <c r="H12" s="105" t="s">
        <v>9</v>
      </c>
      <c r="I12" s="339"/>
      <c r="J12" s="91" t="s">
        <v>27</v>
      </c>
      <c r="K12" s="334" t="s">
        <v>43</v>
      </c>
      <c r="L12" s="336"/>
      <c r="M12" s="334" t="s">
        <v>29</v>
      </c>
      <c r="N12" s="335"/>
      <c r="O12" s="336"/>
      <c r="P12" s="104" t="s">
        <v>3</v>
      </c>
      <c r="Q12" s="105" t="s">
        <v>9</v>
      </c>
    </row>
    <row r="13" spans="1:19" ht="30.75" customHeight="1" thickBot="1">
      <c r="A13" s="56" t="e">
        <f>IF(B13="","",VLOOKUP(B13,名簿!B$8:G$106,4,FALSE))</f>
        <v>#N/A</v>
      </c>
      <c r="B13" s="333">
        <f>+'一覧表 女子'!$A9</f>
        <v>0</v>
      </c>
      <c r="C13" s="333"/>
      <c r="D13" s="337" t="e">
        <f>IF(B13="","",VLOOKUP(B13,名簿!B$8:G$106,2,FALSE))</f>
        <v>#N/A</v>
      </c>
      <c r="E13" s="337" t="e">
        <f>IF(D13="","",LOOKUP(D13,名簿!E$8:E$106,名簿!F$8:F$106))</f>
        <v>#N/A</v>
      </c>
      <c r="F13" s="337" t="e">
        <f>IF(E13="","",LOOKUP(E13,名簿!F$8:F$106,名簿!G$8:G$106))</f>
        <v>#N/A</v>
      </c>
      <c r="G13" s="57" t="e">
        <f>IF(B13="","",VLOOKUP(B13,名簿!B$8:G$106,5,FALSE))</f>
        <v>#N/A</v>
      </c>
      <c r="H13" s="58" t="e">
        <f>IF(B13="","",VLOOKUP(B13,名簿!B$8:G$106,6,FALSE))</f>
        <v>#N/A</v>
      </c>
      <c r="I13" s="339"/>
      <c r="J13" s="56" t="e">
        <f>IF(K13="","",VLOOKUP(K13,名簿!B$8:L$106,4,FALSE))</f>
        <v>#N/A</v>
      </c>
      <c r="K13" s="340">
        <f>+'一覧表 女子'!$A9</f>
        <v>0</v>
      </c>
      <c r="L13" s="341"/>
      <c r="M13" s="342" t="e">
        <f>IF(K13="","",VLOOKUP(K13,名簿!B$8:L$106,2,FALSE))</f>
        <v>#N/A</v>
      </c>
      <c r="N13" s="343"/>
      <c r="O13" s="344"/>
      <c r="P13" s="57" t="e">
        <f>IF(K13="","",VLOOKUP(K13,名簿!B$8:L$106,5,FALSE))</f>
        <v>#N/A</v>
      </c>
      <c r="Q13" s="58" t="e">
        <f>IF(K13="","",VLOOKUP(K13,名簿!B$8:L$106,6,FALSE))</f>
        <v>#N/A</v>
      </c>
    </row>
    <row r="14" spans="1:19" ht="3.75" customHeight="1" thickBot="1">
      <c r="A14" s="338"/>
      <c r="B14" s="338"/>
      <c r="C14" s="338"/>
      <c r="D14" s="338"/>
      <c r="E14" s="338"/>
      <c r="F14" s="338"/>
      <c r="G14" s="338"/>
      <c r="H14" s="338"/>
      <c r="I14" s="339"/>
      <c r="J14" s="345"/>
      <c r="K14" s="345"/>
      <c r="L14" s="345"/>
      <c r="M14" s="345"/>
      <c r="N14" s="345"/>
      <c r="O14" s="345"/>
      <c r="P14" s="345"/>
      <c r="Q14" s="345"/>
    </row>
    <row r="15" spans="1:19" ht="16.5" customHeight="1">
      <c r="A15" s="327" t="s">
        <v>25</v>
      </c>
      <c r="B15" s="328"/>
      <c r="C15" s="329">
        <f>+'一覧表 女子'!G10</f>
        <v>0</v>
      </c>
      <c r="D15" s="329"/>
      <c r="E15" s="89" t="s">
        <v>26</v>
      </c>
      <c r="F15" s="330">
        <f>+'一覧表 女子'!H10</f>
        <v>0</v>
      </c>
      <c r="G15" s="331"/>
      <c r="H15" s="332"/>
      <c r="I15" s="339"/>
      <c r="J15" s="346" t="s">
        <v>25</v>
      </c>
      <c r="K15" s="347"/>
      <c r="L15" s="330">
        <f>+'一覧表 女子'!I10</f>
        <v>0</v>
      </c>
      <c r="M15" s="348"/>
      <c r="N15" s="89" t="s">
        <v>26</v>
      </c>
      <c r="O15" s="330">
        <f>+'一覧表 女子'!J10</f>
        <v>0</v>
      </c>
      <c r="P15" s="331"/>
      <c r="Q15" s="332"/>
    </row>
    <row r="16" spans="1:19" ht="11.25" customHeight="1">
      <c r="A16" s="91" t="s">
        <v>27</v>
      </c>
      <c r="B16" s="326" t="s">
        <v>43</v>
      </c>
      <c r="C16" s="326"/>
      <c r="D16" s="326" t="s">
        <v>29</v>
      </c>
      <c r="E16" s="326"/>
      <c r="F16" s="326"/>
      <c r="G16" s="104" t="s">
        <v>3</v>
      </c>
      <c r="H16" s="105" t="s">
        <v>9</v>
      </c>
      <c r="I16" s="339"/>
      <c r="J16" s="91" t="s">
        <v>27</v>
      </c>
      <c r="K16" s="334" t="s">
        <v>43</v>
      </c>
      <c r="L16" s="336"/>
      <c r="M16" s="334" t="s">
        <v>29</v>
      </c>
      <c r="N16" s="335"/>
      <c r="O16" s="336"/>
      <c r="P16" s="104" t="s">
        <v>3</v>
      </c>
      <c r="Q16" s="105" t="s">
        <v>9</v>
      </c>
    </row>
    <row r="17" spans="1:17" ht="30.75" customHeight="1" thickBot="1">
      <c r="A17" s="56" t="e">
        <f>IF(B17="","",VLOOKUP(B17,名簿!B$8:G$106,4,FALSE))</f>
        <v>#N/A</v>
      </c>
      <c r="B17" s="333">
        <f>+'一覧表 女子'!$A10</f>
        <v>0</v>
      </c>
      <c r="C17" s="333"/>
      <c r="D17" s="337" t="e">
        <f>IF(B17="","",VLOOKUP(B17,名簿!B$8:G$106,2,FALSE))</f>
        <v>#N/A</v>
      </c>
      <c r="E17" s="337" t="e">
        <f>IF(D17="","",LOOKUP(D17,名簿!E$8:E$106,名簿!F$8:F$106))</f>
        <v>#N/A</v>
      </c>
      <c r="F17" s="337" t="e">
        <f>IF(E17="","",LOOKUP(E17,名簿!F$8:F$106,名簿!G$8:G$106))</f>
        <v>#N/A</v>
      </c>
      <c r="G17" s="57" t="e">
        <f>IF(B17="","",VLOOKUP(B17,名簿!B$8:G$106,5,FALSE))</f>
        <v>#N/A</v>
      </c>
      <c r="H17" s="58" t="e">
        <f>IF(B17="","",VLOOKUP(B17,名簿!B$8:G$106,6,FALSE))</f>
        <v>#N/A</v>
      </c>
      <c r="I17" s="339"/>
      <c r="J17" s="56" t="e">
        <f>IF(K17="","",VLOOKUP(K17,名簿!B$8:L$106,4,FALSE))</f>
        <v>#N/A</v>
      </c>
      <c r="K17" s="340">
        <f>+'一覧表 女子'!$A10</f>
        <v>0</v>
      </c>
      <c r="L17" s="341"/>
      <c r="M17" s="342" t="e">
        <f>IF(K17="","",VLOOKUP(K17,名簿!B$8:L$106,2,FALSE))</f>
        <v>#N/A</v>
      </c>
      <c r="N17" s="343"/>
      <c r="O17" s="344"/>
      <c r="P17" s="57" t="e">
        <f>IF(K17="","",VLOOKUP(K17,名簿!B$8:L$106,5,FALSE))</f>
        <v>#N/A</v>
      </c>
      <c r="Q17" s="58" t="e">
        <f>IF(K17="","",VLOOKUP(K17,名簿!B$8:L$106,6,FALSE))</f>
        <v>#N/A</v>
      </c>
    </row>
    <row r="18" spans="1:17" ht="3.75" customHeight="1" thickBot="1">
      <c r="A18" s="338"/>
      <c r="B18" s="338"/>
      <c r="C18" s="338"/>
      <c r="D18" s="338"/>
      <c r="E18" s="338"/>
      <c r="F18" s="338"/>
      <c r="G18" s="338"/>
      <c r="H18" s="338"/>
      <c r="I18" s="339"/>
      <c r="J18" s="345"/>
      <c r="K18" s="345"/>
      <c r="L18" s="345"/>
      <c r="M18" s="345"/>
      <c r="N18" s="345"/>
      <c r="O18" s="345"/>
      <c r="P18" s="345"/>
      <c r="Q18" s="345"/>
    </row>
    <row r="19" spans="1:17" ht="16.5" customHeight="1">
      <c r="A19" s="327" t="s">
        <v>25</v>
      </c>
      <c r="B19" s="328"/>
      <c r="C19" s="329">
        <f>+'一覧表 女子'!G11</f>
        <v>0</v>
      </c>
      <c r="D19" s="329"/>
      <c r="E19" s="89" t="s">
        <v>26</v>
      </c>
      <c r="F19" s="330">
        <f>+'一覧表 女子'!H11</f>
        <v>0</v>
      </c>
      <c r="G19" s="331"/>
      <c r="H19" s="332"/>
      <c r="I19" s="339"/>
      <c r="J19" s="346" t="s">
        <v>25</v>
      </c>
      <c r="K19" s="347"/>
      <c r="L19" s="330">
        <f>+'一覧表 女子'!I11</f>
        <v>0</v>
      </c>
      <c r="M19" s="348"/>
      <c r="N19" s="89" t="s">
        <v>26</v>
      </c>
      <c r="O19" s="330">
        <f>+'一覧表 女子'!J11</f>
        <v>0</v>
      </c>
      <c r="P19" s="331"/>
      <c r="Q19" s="332"/>
    </row>
    <row r="20" spans="1:17" ht="11.25" customHeight="1">
      <c r="A20" s="91" t="s">
        <v>27</v>
      </c>
      <c r="B20" s="326" t="s">
        <v>43</v>
      </c>
      <c r="C20" s="326"/>
      <c r="D20" s="326" t="s">
        <v>29</v>
      </c>
      <c r="E20" s="326"/>
      <c r="F20" s="326"/>
      <c r="G20" s="104" t="s">
        <v>3</v>
      </c>
      <c r="H20" s="105" t="s">
        <v>9</v>
      </c>
      <c r="I20" s="339"/>
      <c r="J20" s="91" t="s">
        <v>27</v>
      </c>
      <c r="K20" s="334" t="s">
        <v>43</v>
      </c>
      <c r="L20" s="336"/>
      <c r="M20" s="334" t="s">
        <v>29</v>
      </c>
      <c r="N20" s="335"/>
      <c r="O20" s="336"/>
      <c r="P20" s="104" t="s">
        <v>3</v>
      </c>
      <c r="Q20" s="105" t="s">
        <v>9</v>
      </c>
    </row>
    <row r="21" spans="1:17" ht="30.75" customHeight="1" thickBot="1">
      <c r="A21" s="56" t="e">
        <f>IF(B21="","",VLOOKUP(B21,名簿!B$8:G$106,4,FALSE))</f>
        <v>#N/A</v>
      </c>
      <c r="B21" s="333">
        <f>+'一覧表 女子'!$A11</f>
        <v>0</v>
      </c>
      <c r="C21" s="333"/>
      <c r="D21" s="337" t="e">
        <f>IF(B21="","",VLOOKUP(B21,名簿!B$8:G$106,2,FALSE))</f>
        <v>#N/A</v>
      </c>
      <c r="E21" s="337" t="e">
        <f>IF(D21="","",LOOKUP(D21,名簿!E$8:E$106,名簿!F$8:F$106))</f>
        <v>#N/A</v>
      </c>
      <c r="F21" s="337" t="e">
        <f>IF(E21="","",LOOKUP(E21,名簿!F$8:F$106,名簿!G$8:G$106))</f>
        <v>#N/A</v>
      </c>
      <c r="G21" s="57" t="e">
        <f>IF(B21="","",VLOOKUP(B21,名簿!B$8:G$106,5,FALSE))</f>
        <v>#N/A</v>
      </c>
      <c r="H21" s="58" t="e">
        <f>IF(B21="","",VLOOKUP(B21,名簿!B$8:G$106,6,FALSE))</f>
        <v>#N/A</v>
      </c>
      <c r="I21" s="339"/>
      <c r="J21" s="56" t="e">
        <f>IF(K21="","",VLOOKUP(K21,名簿!B$8:L$106,4,FALSE))</f>
        <v>#N/A</v>
      </c>
      <c r="K21" s="340">
        <f>+'一覧表 女子'!$A11</f>
        <v>0</v>
      </c>
      <c r="L21" s="341"/>
      <c r="M21" s="342" t="e">
        <f>IF(K21="","",VLOOKUP(K21,名簿!B$8:L$106,2,FALSE))</f>
        <v>#N/A</v>
      </c>
      <c r="N21" s="343"/>
      <c r="O21" s="344"/>
      <c r="P21" s="57" t="e">
        <f>IF(K21="","",VLOOKUP(K21,名簿!B$8:L$106,5,FALSE))</f>
        <v>#N/A</v>
      </c>
      <c r="Q21" s="58" t="e">
        <f>IF(K21="","",VLOOKUP(K21,名簿!B$8:L$106,6,FALSE))</f>
        <v>#N/A</v>
      </c>
    </row>
    <row r="22" spans="1:17" ht="3.75" customHeight="1" thickBot="1">
      <c r="A22" s="338"/>
      <c r="B22" s="338"/>
      <c r="C22" s="338"/>
      <c r="D22" s="338"/>
      <c r="E22" s="338"/>
      <c r="F22" s="338"/>
      <c r="G22" s="338"/>
      <c r="H22" s="338"/>
      <c r="I22" s="339"/>
      <c r="J22" s="345"/>
      <c r="K22" s="345"/>
      <c r="L22" s="345"/>
      <c r="M22" s="345"/>
      <c r="N22" s="345"/>
      <c r="O22" s="345"/>
      <c r="P22" s="345"/>
      <c r="Q22" s="345"/>
    </row>
    <row r="23" spans="1:17" ht="16.5" customHeight="1">
      <c r="A23" s="327" t="s">
        <v>25</v>
      </c>
      <c r="B23" s="328"/>
      <c r="C23" s="329">
        <f>+'一覧表 女子'!G12</f>
        <v>0</v>
      </c>
      <c r="D23" s="329"/>
      <c r="E23" s="89" t="s">
        <v>26</v>
      </c>
      <c r="F23" s="330">
        <f>+'一覧表 女子'!H12</f>
        <v>0</v>
      </c>
      <c r="G23" s="331"/>
      <c r="H23" s="332"/>
      <c r="I23" s="339"/>
      <c r="J23" s="346" t="s">
        <v>25</v>
      </c>
      <c r="K23" s="347"/>
      <c r="L23" s="330">
        <f>+'一覧表 女子'!I12</f>
        <v>0</v>
      </c>
      <c r="M23" s="348"/>
      <c r="N23" s="89" t="s">
        <v>26</v>
      </c>
      <c r="O23" s="330">
        <f>+'一覧表 女子'!J12</f>
        <v>0</v>
      </c>
      <c r="P23" s="331"/>
      <c r="Q23" s="332"/>
    </row>
    <row r="24" spans="1:17" ht="11.25" customHeight="1">
      <c r="A24" s="91" t="s">
        <v>27</v>
      </c>
      <c r="B24" s="326" t="s">
        <v>43</v>
      </c>
      <c r="C24" s="326"/>
      <c r="D24" s="326" t="s">
        <v>29</v>
      </c>
      <c r="E24" s="326"/>
      <c r="F24" s="326"/>
      <c r="G24" s="104" t="s">
        <v>3</v>
      </c>
      <c r="H24" s="105" t="s">
        <v>9</v>
      </c>
      <c r="I24" s="339"/>
      <c r="J24" s="91" t="s">
        <v>27</v>
      </c>
      <c r="K24" s="334" t="s">
        <v>43</v>
      </c>
      <c r="L24" s="336"/>
      <c r="M24" s="334" t="s">
        <v>29</v>
      </c>
      <c r="N24" s="335"/>
      <c r="O24" s="336"/>
      <c r="P24" s="104" t="s">
        <v>3</v>
      </c>
      <c r="Q24" s="105" t="s">
        <v>9</v>
      </c>
    </row>
    <row r="25" spans="1:17" ht="30.75" customHeight="1" thickBot="1">
      <c r="A25" s="56" t="e">
        <f>IF(B25="","",VLOOKUP(B25,名簿!B$8:G$106,4,FALSE))</f>
        <v>#N/A</v>
      </c>
      <c r="B25" s="333">
        <f>+'一覧表 女子'!$A12</f>
        <v>0</v>
      </c>
      <c r="C25" s="333"/>
      <c r="D25" s="337" t="e">
        <f>IF(B25="","",VLOOKUP(B25,名簿!B$8:G$106,2,FALSE))</f>
        <v>#N/A</v>
      </c>
      <c r="E25" s="337" t="e">
        <f>IF(D25="","",LOOKUP(D25,名簿!E$8:E$106,名簿!F$8:F$106))</f>
        <v>#N/A</v>
      </c>
      <c r="F25" s="337" t="e">
        <f>IF(E25="","",LOOKUP(E25,名簿!F$8:F$106,名簿!G$8:G$106))</f>
        <v>#N/A</v>
      </c>
      <c r="G25" s="57" t="e">
        <f>IF(B25="","",VLOOKUP(B25,名簿!B$8:G$106,5,FALSE))</f>
        <v>#N/A</v>
      </c>
      <c r="H25" s="58" t="e">
        <f>IF(B25="","",VLOOKUP(B25,名簿!B$8:G$106,6,FALSE))</f>
        <v>#N/A</v>
      </c>
      <c r="I25" s="339"/>
      <c r="J25" s="56" t="e">
        <f>IF(K25="","",VLOOKUP(K25,名簿!B$8:L$106,4,FALSE))</f>
        <v>#N/A</v>
      </c>
      <c r="K25" s="340">
        <f>+'一覧表 女子'!$A12</f>
        <v>0</v>
      </c>
      <c r="L25" s="341"/>
      <c r="M25" s="342" t="e">
        <f>IF(K25="","",VLOOKUP(K25,名簿!B$8:L$106,2,FALSE))</f>
        <v>#N/A</v>
      </c>
      <c r="N25" s="343"/>
      <c r="O25" s="344"/>
      <c r="P25" s="57" t="e">
        <f>IF(K25="","",VLOOKUP(K25,名簿!B$8:L$106,5,FALSE))</f>
        <v>#N/A</v>
      </c>
      <c r="Q25" s="58" t="e">
        <f>IF(K25="","",VLOOKUP(K25,名簿!B$8:L$106,6,FALSE))</f>
        <v>#N/A</v>
      </c>
    </row>
    <row r="26" spans="1:17" ht="3.75" customHeight="1" thickBot="1">
      <c r="A26" s="338"/>
      <c r="B26" s="338"/>
      <c r="C26" s="338"/>
      <c r="D26" s="338"/>
      <c r="E26" s="338"/>
      <c r="F26" s="338"/>
      <c r="G26" s="338"/>
      <c r="H26" s="338"/>
      <c r="I26" s="339"/>
      <c r="J26" s="345"/>
      <c r="K26" s="345"/>
      <c r="L26" s="345"/>
      <c r="M26" s="345"/>
      <c r="N26" s="345"/>
      <c r="O26" s="345"/>
      <c r="P26" s="345"/>
      <c r="Q26" s="345"/>
    </row>
    <row r="27" spans="1:17" ht="16.5" customHeight="1">
      <c r="A27" s="327" t="s">
        <v>25</v>
      </c>
      <c r="B27" s="328"/>
      <c r="C27" s="329">
        <f>+'一覧表 女子'!G13</f>
        <v>0</v>
      </c>
      <c r="D27" s="329"/>
      <c r="E27" s="89" t="s">
        <v>26</v>
      </c>
      <c r="F27" s="330">
        <f>+'一覧表 女子'!H13</f>
        <v>0</v>
      </c>
      <c r="G27" s="331"/>
      <c r="H27" s="332"/>
      <c r="I27" s="339"/>
      <c r="J27" s="346" t="s">
        <v>25</v>
      </c>
      <c r="K27" s="347"/>
      <c r="L27" s="330">
        <f>+'一覧表 女子'!I13</f>
        <v>0</v>
      </c>
      <c r="M27" s="348"/>
      <c r="N27" s="89" t="s">
        <v>26</v>
      </c>
      <c r="O27" s="330">
        <f>+'一覧表 女子'!J13</f>
        <v>0</v>
      </c>
      <c r="P27" s="331"/>
      <c r="Q27" s="332"/>
    </row>
    <row r="28" spans="1:17" ht="11.25" customHeight="1">
      <c r="A28" s="91" t="s">
        <v>27</v>
      </c>
      <c r="B28" s="326" t="s">
        <v>43</v>
      </c>
      <c r="C28" s="326"/>
      <c r="D28" s="326" t="s">
        <v>29</v>
      </c>
      <c r="E28" s="326"/>
      <c r="F28" s="326"/>
      <c r="G28" s="104" t="s">
        <v>3</v>
      </c>
      <c r="H28" s="105" t="s">
        <v>9</v>
      </c>
      <c r="I28" s="339"/>
      <c r="J28" s="91" t="s">
        <v>27</v>
      </c>
      <c r="K28" s="334" t="s">
        <v>43</v>
      </c>
      <c r="L28" s="336"/>
      <c r="M28" s="334" t="s">
        <v>29</v>
      </c>
      <c r="N28" s="335"/>
      <c r="O28" s="336"/>
      <c r="P28" s="104" t="s">
        <v>3</v>
      </c>
      <c r="Q28" s="105" t="s">
        <v>9</v>
      </c>
    </row>
    <row r="29" spans="1:17" ht="30.75" customHeight="1" thickBot="1">
      <c r="A29" s="56" t="e">
        <f>IF(B29="","",VLOOKUP(B29,名簿!B$8:G$106,4,FALSE))</f>
        <v>#N/A</v>
      </c>
      <c r="B29" s="333">
        <f>+'一覧表 女子'!$A13</f>
        <v>0</v>
      </c>
      <c r="C29" s="333"/>
      <c r="D29" s="337" t="e">
        <f>IF(B29="","",VLOOKUP(B29,名簿!B$8:G$106,2,FALSE))</f>
        <v>#N/A</v>
      </c>
      <c r="E29" s="337" t="e">
        <f>IF(D29="","",LOOKUP(D29,名簿!E$8:E$106,名簿!F$8:F$106))</f>
        <v>#N/A</v>
      </c>
      <c r="F29" s="337" t="e">
        <f>IF(E29="","",LOOKUP(E29,名簿!F$8:F$106,名簿!G$8:G$106))</f>
        <v>#N/A</v>
      </c>
      <c r="G29" s="57" t="e">
        <f>IF(B29="","",VLOOKUP(B29,名簿!B$8:G$106,5,FALSE))</f>
        <v>#N/A</v>
      </c>
      <c r="H29" s="58" t="e">
        <f>IF(B29="","",VLOOKUP(B29,名簿!B$8:G$106,6,FALSE))</f>
        <v>#N/A</v>
      </c>
      <c r="I29" s="339"/>
      <c r="J29" s="56" t="e">
        <f>IF(K29="","",VLOOKUP(K29,名簿!B$8:L$106,4,FALSE))</f>
        <v>#N/A</v>
      </c>
      <c r="K29" s="340">
        <f>+'一覧表 女子'!$A13</f>
        <v>0</v>
      </c>
      <c r="L29" s="341"/>
      <c r="M29" s="342" t="e">
        <f>IF(K29="","",VLOOKUP(K29,名簿!B$8:L$106,2,FALSE))</f>
        <v>#N/A</v>
      </c>
      <c r="N29" s="343"/>
      <c r="O29" s="344"/>
      <c r="P29" s="57" t="e">
        <f>IF(K29="","",VLOOKUP(K29,名簿!B$8:L$106,5,FALSE))</f>
        <v>#N/A</v>
      </c>
      <c r="Q29" s="58" t="e">
        <f>IF(K29="","",VLOOKUP(K29,名簿!B$8:L$106,6,FALSE))</f>
        <v>#N/A</v>
      </c>
    </row>
    <row r="30" spans="1:17" ht="3.75" customHeight="1" thickBot="1">
      <c r="A30" s="338"/>
      <c r="B30" s="338"/>
      <c r="C30" s="338"/>
      <c r="D30" s="338"/>
      <c r="E30" s="338"/>
      <c r="F30" s="338"/>
      <c r="G30" s="338"/>
      <c r="H30" s="338"/>
      <c r="I30" s="339"/>
      <c r="J30" s="345"/>
      <c r="K30" s="345"/>
      <c r="L30" s="345"/>
      <c r="M30" s="345"/>
      <c r="N30" s="345"/>
      <c r="O30" s="345"/>
      <c r="P30" s="345"/>
      <c r="Q30" s="345"/>
    </row>
    <row r="31" spans="1:17" ht="16.5" customHeight="1">
      <c r="A31" s="327" t="s">
        <v>25</v>
      </c>
      <c r="B31" s="328"/>
      <c r="C31" s="329">
        <f>+'一覧表 女子'!G14</f>
        <v>0</v>
      </c>
      <c r="D31" s="329"/>
      <c r="E31" s="89" t="s">
        <v>26</v>
      </c>
      <c r="F31" s="330">
        <f>+'一覧表 女子'!H14</f>
        <v>0</v>
      </c>
      <c r="G31" s="331"/>
      <c r="H31" s="332"/>
      <c r="I31" s="339"/>
      <c r="J31" s="346" t="s">
        <v>25</v>
      </c>
      <c r="K31" s="347"/>
      <c r="L31" s="330">
        <f>+'一覧表 女子'!I14</f>
        <v>0</v>
      </c>
      <c r="M31" s="348"/>
      <c r="N31" s="89" t="s">
        <v>26</v>
      </c>
      <c r="O31" s="330">
        <f>+'一覧表 女子'!J14</f>
        <v>0</v>
      </c>
      <c r="P31" s="331"/>
      <c r="Q31" s="332"/>
    </row>
    <row r="32" spans="1:17" ht="11.25" customHeight="1">
      <c r="A32" s="91" t="s">
        <v>27</v>
      </c>
      <c r="B32" s="326" t="s">
        <v>43</v>
      </c>
      <c r="C32" s="326"/>
      <c r="D32" s="326" t="s">
        <v>29</v>
      </c>
      <c r="E32" s="326"/>
      <c r="F32" s="326"/>
      <c r="G32" s="104" t="s">
        <v>3</v>
      </c>
      <c r="H32" s="105" t="s">
        <v>9</v>
      </c>
      <c r="I32" s="339"/>
      <c r="J32" s="91" t="s">
        <v>27</v>
      </c>
      <c r="K32" s="334" t="s">
        <v>43</v>
      </c>
      <c r="L32" s="336"/>
      <c r="M32" s="334" t="s">
        <v>29</v>
      </c>
      <c r="N32" s="335"/>
      <c r="O32" s="336"/>
      <c r="P32" s="104" t="s">
        <v>3</v>
      </c>
      <c r="Q32" s="105" t="s">
        <v>9</v>
      </c>
    </row>
    <row r="33" spans="1:17" ht="30.75" customHeight="1" thickBot="1">
      <c r="A33" s="56" t="e">
        <f>IF(B33="","",VLOOKUP(B33,名簿!B$8:G$106,4,FALSE))</f>
        <v>#N/A</v>
      </c>
      <c r="B33" s="333">
        <f>+'一覧表 女子'!$A14</f>
        <v>0</v>
      </c>
      <c r="C33" s="333"/>
      <c r="D33" s="337" t="e">
        <f>IF(B33="","",VLOOKUP(B33,名簿!B$8:G$106,2,FALSE))</f>
        <v>#N/A</v>
      </c>
      <c r="E33" s="337" t="e">
        <f>IF(D33="","",LOOKUP(D33,名簿!E$8:E$106,名簿!F$8:F$106))</f>
        <v>#N/A</v>
      </c>
      <c r="F33" s="337" t="e">
        <f>IF(E33="","",LOOKUP(E33,名簿!F$8:F$106,名簿!G$8:G$106))</f>
        <v>#N/A</v>
      </c>
      <c r="G33" s="57" t="e">
        <f>IF(B33="","",VLOOKUP(B33,名簿!B$8:G$106,5,FALSE))</f>
        <v>#N/A</v>
      </c>
      <c r="H33" s="58" t="e">
        <f>IF(B33="","",VLOOKUP(B33,名簿!B$8:G$106,6,FALSE))</f>
        <v>#N/A</v>
      </c>
      <c r="I33" s="339"/>
      <c r="J33" s="56" t="e">
        <f>IF(K33="","",VLOOKUP(K33,名簿!B$8:L$106,4,FALSE))</f>
        <v>#N/A</v>
      </c>
      <c r="K33" s="340">
        <f>+'一覧表 女子'!$A14</f>
        <v>0</v>
      </c>
      <c r="L33" s="341"/>
      <c r="M33" s="342" t="e">
        <f>IF(K33="","",VLOOKUP(K33,名簿!B$8:L$106,2,FALSE))</f>
        <v>#N/A</v>
      </c>
      <c r="N33" s="343"/>
      <c r="O33" s="344"/>
      <c r="P33" s="57" t="e">
        <f>IF(K33="","",VLOOKUP(K33,名簿!B$8:L$106,5,FALSE))</f>
        <v>#N/A</v>
      </c>
      <c r="Q33" s="58" t="e">
        <f>IF(K33="","",VLOOKUP(K33,名簿!B$8:L$106,6,FALSE))</f>
        <v>#N/A</v>
      </c>
    </row>
    <row r="34" spans="1:17" ht="3.75" customHeight="1" thickBot="1">
      <c r="A34" s="338"/>
      <c r="B34" s="338"/>
      <c r="C34" s="338"/>
      <c r="D34" s="338"/>
      <c r="E34" s="338"/>
      <c r="F34" s="338"/>
      <c r="G34" s="338"/>
      <c r="H34" s="338"/>
      <c r="I34" s="339"/>
      <c r="J34" s="345"/>
      <c r="K34" s="345"/>
      <c r="L34" s="345"/>
      <c r="M34" s="345"/>
      <c r="N34" s="345"/>
      <c r="O34" s="345"/>
      <c r="P34" s="345"/>
      <c r="Q34" s="345"/>
    </row>
    <row r="35" spans="1:17" ht="16.5" customHeight="1">
      <c r="A35" s="327" t="s">
        <v>25</v>
      </c>
      <c r="B35" s="328"/>
      <c r="C35" s="329">
        <f>+'一覧表 女子'!G15</f>
        <v>0</v>
      </c>
      <c r="D35" s="329"/>
      <c r="E35" s="89" t="s">
        <v>26</v>
      </c>
      <c r="F35" s="330">
        <f>+'一覧表 女子'!H15</f>
        <v>0</v>
      </c>
      <c r="G35" s="331"/>
      <c r="H35" s="332"/>
      <c r="I35" s="339"/>
      <c r="J35" s="346" t="s">
        <v>25</v>
      </c>
      <c r="K35" s="347"/>
      <c r="L35" s="330">
        <f>+'一覧表 女子'!I15</f>
        <v>0</v>
      </c>
      <c r="M35" s="348"/>
      <c r="N35" s="89" t="s">
        <v>26</v>
      </c>
      <c r="O35" s="330">
        <f>+'一覧表 女子'!J15</f>
        <v>0</v>
      </c>
      <c r="P35" s="331"/>
      <c r="Q35" s="332"/>
    </row>
    <row r="36" spans="1:17" ht="11.25" customHeight="1">
      <c r="A36" s="91" t="s">
        <v>27</v>
      </c>
      <c r="B36" s="326" t="s">
        <v>43</v>
      </c>
      <c r="C36" s="326"/>
      <c r="D36" s="326" t="s">
        <v>29</v>
      </c>
      <c r="E36" s="326"/>
      <c r="F36" s="326"/>
      <c r="G36" s="104" t="s">
        <v>3</v>
      </c>
      <c r="H36" s="105" t="s">
        <v>9</v>
      </c>
      <c r="I36" s="339"/>
      <c r="J36" s="91" t="s">
        <v>27</v>
      </c>
      <c r="K36" s="334" t="s">
        <v>43</v>
      </c>
      <c r="L36" s="336"/>
      <c r="M36" s="334" t="s">
        <v>29</v>
      </c>
      <c r="N36" s="335"/>
      <c r="O36" s="336"/>
      <c r="P36" s="104" t="s">
        <v>3</v>
      </c>
      <c r="Q36" s="105" t="s">
        <v>9</v>
      </c>
    </row>
    <row r="37" spans="1:17" ht="30.75" customHeight="1" thickBot="1">
      <c r="A37" s="56" t="e">
        <f>IF(B37="","",VLOOKUP(B37,名簿!B$8:G$106,4,FALSE))</f>
        <v>#N/A</v>
      </c>
      <c r="B37" s="333">
        <f>+'一覧表 女子'!$A15</f>
        <v>0</v>
      </c>
      <c r="C37" s="333"/>
      <c r="D37" s="337" t="e">
        <f>IF(B37="","",VLOOKUP(B37,名簿!B$8:G$106,2,FALSE))</f>
        <v>#N/A</v>
      </c>
      <c r="E37" s="337" t="e">
        <f>IF(D37="","",LOOKUP(D37,名簿!E$8:E$106,名簿!F$8:F$106))</f>
        <v>#N/A</v>
      </c>
      <c r="F37" s="337" t="e">
        <f>IF(E37="","",LOOKUP(E37,名簿!F$8:F$106,名簿!G$8:G$106))</f>
        <v>#N/A</v>
      </c>
      <c r="G37" s="57" t="e">
        <f>IF(B37="","",VLOOKUP(B37,名簿!B$8:G$106,5,FALSE))</f>
        <v>#N/A</v>
      </c>
      <c r="H37" s="58" t="e">
        <f>IF(B37="","",VLOOKUP(B37,名簿!B$8:G$106,6,FALSE))</f>
        <v>#N/A</v>
      </c>
      <c r="I37" s="339"/>
      <c r="J37" s="56" t="e">
        <f>IF(K37="","",VLOOKUP(K37,名簿!B$8:L$106,4,FALSE))</f>
        <v>#N/A</v>
      </c>
      <c r="K37" s="340">
        <f>+'一覧表 女子'!$A15</f>
        <v>0</v>
      </c>
      <c r="L37" s="341"/>
      <c r="M37" s="342" t="e">
        <f>IF(K37="","",VLOOKUP(K37,名簿!B$8:L$106,2,FALSE))</f>
        <v>#N/A</v>
      </c>
      <c r="N37" s="343"/>
      <c r="O37" s="344"/>
      <c r="P37" s="57" t="e">
        <f>IF(K37="","",VLOOKUP(K37,名簿!B$8:L$106,5,FALSE))</f>
        <v>#N/A</v>
      </c>
      <c r="Q37" s="58" t="e">
        <f>IF(K37="","",VLOOKUP(K37,名簿!B$8:L$106,6,FALSE))</f>
        <v>#N/A</v>
      </c>
    </row>
    <row r="38" spans="1:17" ht="3.75" customHeight="1" thickBot="1">
      <c r="A38" s="338"/>
      <c r="B38" s="338"/>
      <c r="C38" s="338"/>
      <c r="D38" s="338"/>
      <c r="E38" s="338"/>
      <c r="F38" s="338"/>
      <c r="G38" s="338"/>
      <c r="H38" s="338"/>
      <c r="I38" s="339"/>
      <c r="J38" s="345"/>
      <c r="K38" s="345"/>
      <c r="L38" s="345"/>
      <c r="M38" s="345"/>
      <c r="N38" s="345"/>
      <c r="O38" s="345"/>
      <c r="P38" s="345"/>
      <c r="Q38" s="345"/>
    </row>
    <row r="39" spans="1:17" ht="16.5" customHeight="1">
      <c r="A39" s="327" t="s">
        <v>25</v>
      </c>
      <c r="B39" s="328"/>
      <c r="C39" s="329">
        <f>+'一覧表 女子'!G16</f>
        <v>0</v>
      </c>
      <c r="D39" s="329"/>
      <c r="E39" s="89" t="s">
        <v>26</v>
      </c>
      <c r="F39" s="330">
        <f>+'一覧表 女子'!H16</f>
        <v>0</v>
      </c>
      <c r="G39" s="331"/>
      <c r="H39" s="332"/>
      <c r="I39" s="339"/>
      <c r="J39" s="346" t="s">
        <v>25</v>
      </c>
      <c r="K39" s="347"/>
      <c r="L39" s="330">
        <f>+'一覧表 女子'!I16</f>
        <v>0</v>
      </c>
      <c r="M39" s="348"/>
      <c r="N39" s="89" t="s">
        <v>26</v>
      </c>
      <c r="O39" s="330">
        <f>+'一覧表 女子'!J16</f>
        <v>0</v>
      </c>
      <c r="P39" s="331"/>
      <c r="Q39" s="332"/>
    </row>
    <row r="40" spans="1:17" ht="11.25" customHeight="1">
      <c r="A40" s="91" t="s">
        <v>27</v>
      </c>
      <c r="B40" s="326" t="s">
        <v>43</v>
      </c>
      <c r="C40" s="326"/>
      <c r="D40" s="326" t="s">
        <v>29</v>
      </c>
      <c r="E40" s="326"/>
      <c r="F40" s="326"/>
      <c r="G40" s="104" t="s">
        <v>3</v>
      </c>
      <c r="H40" s="105" t="s">
        <v>9</v>
      </c>
      <c r="I40" s="339"/>
      <c r="J40" s="91" t="s">
        <v>27</v>
      </c>
      <c r="K40" s="334" t="s">
        <v>43</v>
      </c>
      <c r="L40" s="336"/>
      <c r="M40" s="334" t="s">
        <v>29</v>
      </c>
      <c r="N40" s="335"/>
      <c r="O40" s="336"/>
      <c r="P40" s="104" t="s">
        <v>3</v>
      </c>
      <c r="Q40" s="105" t="s">
        <v>9</v>
      </c>
    </row>
    <row r="41" spans="1:17" ht="30.75" customHeight="1" thickBot="1">
      <c r="A41" s="56" t="e">
        <f>IF(B41="","",VLOOKUP(B41,名簿!B$8:G$106,4,FALSE))</f>
        <v>#N/A</v>
      </c>
      <c r="B41" s="333">
        <f>+'一覧表 女子'!$A16</f>
        <v>0</v>
      </c>
      <c r="C41" s="333"/>
      <c r="D41" s="337" t="e">
        <f>IF(B41="","",VLOOKUP(B41,名簿!B$8:G$106,2,FALSE))</f>
        <v>#N/A</v>
      </c>
      <c r="E41" s="337" t="e">
        <f>IF(D41="","",LOOKUP(D41,名簿!E$8:E$106,名簿!F$8:F$106))</f>
        <v>#N/A</v>
      </c>
      <c r="F41" s="337" t="e">
        <f>IF(E41="","",LOOKUP(E41,名簿!F$8:F$106,名簿!G$8:G$106))</f>
        <v>#N/A</v>
      </c>
      <c r="G41" s="57" t="e">
        <f>IF(B41="","",VLOOKUP(B41,名簿!B$8:G$106,5,FALSE))</f>
        <v>#N/A</v>
      </c>
      <c r="H41" s="58" t="e">
        <f>IF(B41="","",VLOOKUP(B41,名簿!B$8:G$106,6,FALSE))</f>
        <v>#N/A</v>
      </c>
      <c r="I41" s="339"/>
      <c r="J41" s="56" t="e">
        <f>IF(K41="","",VLOOKUP(K41,名簿!B$8:L$106,4,FALSE))</f>
        <v>#N/A</v>
      </c>
      <c r="K41" s="340">
        <f>+'一覧表 女子'!$A16</f>
        <v>0</v>
      </c>
      <c r="L41" s="341"/>
      <c r="M41" s="342" t="e">
        <f>IF(K41="","",VLOOKUP(K41,名簿!B$8:L$106,2,FALSE))</f>
        <v>#N/A</v>
      </c>
      <c r="N41" s="343"/>
      <c r="O41" s="344"/>
      <c r="P41" s="57" t="e">
        <f>IF(K41="","",VLOOKUP(K41,名簿!B$8:L$106,5,FALSE))</f>
        <v>#N/A</v>
      </c>
      <c r="Q41" s="58" t="e">
        <f>IF(K41="","",VLOOKUP(K41,名簿!B$8:L$106,6,FALSE))</f>
        <v>#N/A</v>
      </c>
    </row>
    <row r="42" spans="1:17" ht="3.75" customHeight="1" thickBot="1">
      <c r="A42" s="338"/>
      <c r="B42" s="338"/>
      <c r="C42" s="338"/>
      <c r="D42" s="338"/>
      <c r="E42" s="338"/>
      <c r="F42" s="338"/>
      <c r="G42" s="338"/>
      <c r="H42" s="338"/>
      <c r="I42" s="339"/>
      <c r="J42" s="345"/>
      <c r="K42" s="345"/>
      <c r="L42" s="345"/>
      <c r="M42" s="345"/>
      <c r="N42" s="345"/>
      <c r="O42" s="345"/>
      <c r="P42" s="345"/>
      <c r="Q42" s="345"/>
    </row>
    <row r="43" spans="1:17" ht="16.5" customHeight="1">
      <c r="A43" s="327" t="s">
        <v>25</v>
      </c>
      <c r="B43" s="328"/>
      <c r="C43" s="329">
        <f>+'一覧表 女子'!G17</f>
        <v>0</v>
      </c>
      <c r="D43" s="329"/>
      <c r="E43" s="89" t="s">
        <v>26</v>
      </c>
      <c r="F43" s="330">
        <f>+'一覧表 女子'!H17</f>
        <v>0</v>
      </c>
      <c r="G43" s="331"/>
      <c r="H43" s="332"/>
      <c r="I43" s="339"/>
      <c r="J43" s="346" t="s">
        <v>25</v>
      </c>
      <c r="K43" s="347"/>
      <c r="L43" s="330">
        <f>+'一覧表 女子'!I17</f>
        <v>0</v>
      </c>
      <c r="M43" s="348"/>
      <c r="N43" s="89" t="s">
        <v>26</v>
      </c>
      <c r="O43" s="330">
        <f>+'一覧表 女子'!J17</f>
        <v>0</v>
      </c>
      <c r="P43" s="331"/>
      <c r="Q43" s="332"/>
    </row>
    <row r="44" spans="1:17" ht="11.25" customHeight="1">
      <c r="A44" s="91" t="s">
        <v>27</v>
      </c>
      <c r="B44" s="326" t="s">
        <v>43</v>
      </c>
      <c r="C44" s="326"/>
      <c r="D44" s="326" t="s">
        <v>29</v>
      </c>
      <c r="E44" s="326"/>
      <c r="F44" s="326"/>
      <c r="G44" s="104" t="s">
        <v>3</v>
      </c>
      <c r="H44" s="105" t="s">
        <v>9</v>
      </c>
      <c r="I44" s="339"/>
      <c r="J44" s="91" t="s">
        <v>27</v>
      </c>
      <c r="K44" s="334" t="s">
        <v>43</v>
      </c>
      <c r="L44" s="336"/>
      <c r="M44" s="334" t="s">
        <v>29</v>
      </c>
      <c r="N44" s="335"/>
      <c r="O44" s="336"/>
      <c r="P44" s="104" t="s">
        <v>3</v>
      </c>
      <c r="Q44" s="105" t="s">
        <v>9</v>
      </c>
    </row>
    <row r="45" spans="1:17" ht="30.75" customHeight="1" thickBot="1">
      <c r="A45" s="56" t="e">
        <f>IF(B45="","",VLOOKUP(B45,名簿!B$8:G$106,4,FALSE))</f>
        <v>#N/A</v>
      </c>
      <c r="B45" s="333">
        <f>+'一覧表 女子'!$A17</f>
        <v>0</v>
      </c>
      <c r="C45" s="333"/>
      <c r="D45" s="337" t="e">
        <f>IF(B45="","",VLOOKUP(B45,名簿!B$8:G$106,2,FALSE))</f>
        <v>#N/A</v>
      </c>
      <c r="E45" s="337" t="e">
        <f>IF(D45="","",LOOKUP(D45,名簿!E$8:E$106,名簿!F$8:F$106))</f>
        <v>#N/A</v>
      </c>
      <c r="F45" s="337" t="e">
        <f>IF(E45="","",LOOKUP(E45,名簿!F$8:F$106,名簿!G$8:G$106))</f>
        <v>#N/A</v>
      </c>
      <c r="G45" s="57" t="e">
        <f>IF(B45="","",VLOOKUP(B45,名簿!B$8:G$106,5,FALSE))</f>
        <v>#N/A</v>
      </c>
      <c r="H45" s="58" t="e">
        <f>IF(B45="","",VLOOKUP(B45,名簿!B$8:G$106,6,FALSE))</f>
        <v>#N/A</v>
      </c>
      <c r="I45" s="339"/>
      <c r="J45" s="56" t="e">
        <f>IF(K45="","",VLOOKUP(K45,名簿!B$8:L$106,4,FALSE))</f>
        <v>#N/A</v>
      </c>
      <c r="K45" s="340">
        <f>+'一覧表 女子'!$A17</f>
        <v>0</v>
      </c>
      <c r="L45" s="341"/>
      <c r="M45" s="342" t="e">
        <f>IF(K45="","",VLOOKUP(K45,名簿!B$8:L$106,2,FALSE))</f>
        <v>#N/A</v>
      </c>
      <c r="N45" s="343"/>
      <c r="O45" s="344"/>
      <c r="P45" s="57" t="e">
        <f>IF(K45="","",VLOOKUP(K45,名簿!B$8:L$106,5,FALSE))</f>
        <v>#N/A</v>
      </c>
      <c r="Q45" s="58" t="e">
        <f>IF(K45="","",VLOOKUP(K45,名簿!B$8:L$106,6,FALSE))</f>
        <v>#N/A</v>
      </c>
    </row>
    <row r="46" spans="1:17" ht="3.75" customHeight="1" thickBot="1">
      <c r="A46" s="338"/>
      <c r="B46" s="338"/>
      <c r="C46" s="338"/>
      <c r="D46" s="338"/>
      <c r="E46" s="338"/>
      <c r="F46" s="338"/>
      <c r="G46" s="338"/>
      <c r="H46" s="338"/>
      <c r="I46" s="339"/>
      <c r="J46" s="345"/>
      <c r="K46" s="345"/>
      <c r="L46" s="345"/>
      <c r="M46" s="345"/>
      <c r="N46" s="345"/>
      <c r="O46" s="345"/>
      <c r="P46" s="345"/>
      <c r="Q46" s="345"/>
    </row>
    <row r="47" spans="1:17" ht="16.5" customHeight="1">
      <c r="A47" s="327" t="s">
        <v>25</v>
      </c>
      <c r="B47" s="328"/>
      <c r="C47" s="329">
        <f>+'一覧表 女子'!G18</f>
        <v>0</v>
      </c>
      <c r="D47" s="329"/>
      <c r="E47" s="89" t="s">
        <v>26</v>
      </c>
      <c r="F47" s="349">
        <f>+'一覧表 女子'!H18</f>
        <v>0</v>
      </c>
      <c r="G47" s="331"/>
      <c r="H47" s="332"/>
      <c r="I47" s="339"/>
      <c r="J47" s="346" t="s">
        <v>25</v>
      </c>
      <c r="K47" s="347"/>
      <c r="L47" s="330">
        <f>+'一覧表 女子'!I18</f>
        <v>0</v>
      </c>
      <c r="M47" s="348"/>
      <c r="N47" s="89" t="s">
        <v>26</v>
      </c>
      <c r="O47" s="349">
        <f>+'一覧表 女子'!J18</f>
        <v>0</v>
      </c>
      <c r="P47" s="331"/>
      <c r="Q47" s="332"/>
    </row>
    <row r="48" spans="1:17" ht="11.25" customHeight="1">
      <c r="A48" s="91" t="s">
        <v>27</v>
      </c>
      <c r="B48" s="326" t="s">
        <v>43</v>
      </c>
      <c r="C48" s="326"/>
      <c r="D48" s="326" t="s">
        <v>29</v>
      </c>
      <c r="E48" s="326"/>
      <c r="F48" s="326"/>
      <c r="G48" s="104" t="s">
        <v>3</v>
      </c>
      <c r="H48" s="105" t="s">
        <v>9</v>
      </c>
      <c r="I48" s="339"/>
      <c r="J48" s="91" t="s">
        <v>27</v>
      </c>
      <c r="K48" s="334" t="s">
        <v>43</v>
      </c>
      <c r="L48" s="336"/>
      <c r="M48" s="334" t="s">
        <v>29</v>
      </c>
      <c r="N48" s="335"/>
      <c r="O48" s="336"/>
      <c r="P48" s="104" t="s">
        <v>3</v>
      </c>
      <c r="Q48" s="105" t="s">
        <v>9</v>
      </c>
    </row>
    <row r="49" spans="1:17" ht="30.75" customHeight="1" thickBot="1">
      <c r="A49" s="56" t="e">
        <f>IF(B49="","",VLOOKUP(B49,名簿!B$8:G$106,4,FALSE))</f>
        <v>#N/A</v>
      </c>
      <c r="B49" s="333">
        <f>+'一覧表 女子'!$A18</f>
        <v>0</v>
      </c>
      <c r="C49" s="333"/>
      <c r="D49" s="337" t="e">
        <f>IF(B49="","",VLOOKUP(B49,名簿!B$8:G$106,2,FALSE))</f>
        <v>#N/A</v>
      </c>
      <c r="E49" s="337" t="e">
        <f>IF(D49="","",LOOKUP(D49,名簿!E$8:E$106,名簿!F$8:F$106))</f>
        <v>#N/A</v>
      </c>
      <c r="F49" s="337" t="e">
        <f>IF(E49="","",LOOKUP(E49,名簿!F$8:F$106,名簿!G$8:G$106))</f>
        <v>#N/A</v>
      </c>
      <c r="G49" s="57" t="e">
        <f>IF(B49="","",VLOOKUP(B49,名簿!B$8:G$106,5,FALSE))</f>
        <v>#N/A</v>
      </c>
      <c r="H49" s="58" t="e">
        <f>IF(B49="","",VLOOKUP(B49,名簿!B$8:G$106,6,FALSE))</f>
        <v>#N/A</v>
      </c>
      <c r="I49" s="339"/>
      <c r="J49" s="56" t="e">
        <f>IF(K49="","",VLOOKUP(K49,名簿!B$8:L$106,4,FALSE))</f>
        <v>#N/A</v>
      </c>
      <c r="K49" s="340">
        <f>+'一覧表 女子'!$A18</f>
        <v>0</v>
      </c>
      <c r="L49" s="341"/>
      <c r="M49" s="342" t="e">
        <f>IF(K49="","",VLOOKUP(K49,名簿!B$8:L$106,2,FALSE))</f>
        <v>#N/A</v>
      </c>
      <c r="N49" s="343"/>
      <c r="O49" s="344"/>
      <c r="P49" s="57" t="e">
        <f>IF(K49="","",VLOOKUP(K49,名簿!B$8:L$106,5,FALSE))</f>
        <v>#N/A</v>
      </c>
      <c r="Q49" s="58" t="e">
        <f>IF(K49="","",VLOOKUP(K49,名簿!B$8:L$106,6,FALSE))</f>
        <v>#N/A</v>
      </c>
    </row>
    <row r="50" spans="1:17" ht="3.75" customHeight="1" thickBot="1">
      <c r="A50" s="338"/>
      <c r="B50" s="338"/>
      <c r="C50" s="338"/>
      <c r="D50" s="338"/>
      <c r="E50" s="338"/>
      <c r="F50" s="338"/>
      <c r="G50" s="338"/>
      <c r="H50" s="338"/>
      <c r="I50" s="339"/>
      <c r="J50" s="345"/>
      <c r="K50" s="345"/>
      <c r="L50" s="345"/>
      <c r="M50" s="345"/>
      <c r="N50" s="345"/>
      <c r="O50" s="345"/>
      <c r="P50" s="345"/>
      <c r="Q50" s="345"/>
    </row>
    <row r="51" spans="1:17" ht="16.5" customHeight="1">
      <c r="A51" s="327" t="s">
        <v>25</v>
      </c>
      <c r="B51" s="328"/>
      <c r="C51" s="329">
        <f>+'一覧表 女子'!G19</f>
        <v>0</v>
      </c>
      <c r="D51" s="329"/>
      <c r="E51" s="89" t="s">
        <v>26</v>
      </c>
      <c r="F51" s="349">
        <f>+'一覧表 女子'!H19</f>
        <v>0</v>
      </c>
      <c r="G51" s="331"/>
      <c r="H51" s="332"/>
      <c r="I51" s="339"/>
      <c r="J51" s="346" t="s">
        <v>25</v>
      </c>
      <c r="K51" s="347"/>
      <c r="L51" s="330">
        <f>+'一覧表 女子'!I19</f>
        <v>0</v>
      </c>
      <c r="M51" s="348"/>
      <c r="N51" s="89" t="s">
        <v>26</v>
      </c>
      <c r="O51" s="330">
        <f>+'一覧表 女子'!J19</f>
        <v>0</v>
      </c>
      <c r="P51" s="331"/>
      <c r="Q51" s="332"/>
    </row>
    <row r="52" spans="1:17" ht="11.25" customHeight="1">
      <c r="A52" s="91" t="s">
        <v>27</v>
      </c>
      <c r="B52" s="326" t="s">
        <v>43</v>
      </c>
      <c r="C52" s="326"/>
      <c r="D52" s="326" t="s">
        <v>29</v>
      </c>
      <c r="E52" s="326"/>
      <c r="F52" s="326"/>
      <c r="G52" s="104" t="s">
        <v>3</v>
      </c>
      <c r="H52" s="105" t="s">
        <v>9</v>
      </c>
      <c r="I52" s="339"/>
      <c r="J52" s="91" t="s">
        <v>27</v>
      </c>
      <c r="K52" s="334" t="s">
        <v>43</v>
      </c>
      <c r="L52" s="336"/>
      <c r="M52" s="334" t="s">
        <v>29</v>
      </c>
      <c r="N52" s="335"/>
      <c r="O52" s="336"/>
      <c r="P52" s="104" t="s">
        <v>3</v>
      </c>
      <c r="Q52" s="105" t="s">
        <v>9</v>
      </c>
    </row>
    <row r="53" spans="1:17" ht="30.75" customHeight="1" thickBot="1">
      <c r="A53" s="56" t="e">
        <f>IF(B53="","",VLOOKUP(B53,名簿!B$8:G$106,4,FALSE))</f>
        <v>#N/A</v>
      </c>
      <c r="B53" s="333">
        <f>+'一覧表 女子'!$A19</f>
        <v>0</v>
      </c>
      <c r="C53" s="333"/>
      <c r="D53" s="337" t="e">
        <f>IF(B53="","",VLOOKUP(B53,名簿!B$8:G$106,2,FALSE))</f>
        <v>#N/A</v>
      </c>
      <c r="E53" s="337" t="e">
        <f>IF(D53="","",LOOKUP(D53,名簿!E$8:E$106,名簿!F$8:F$106))</f>
        <v>#N/A</v>
      </c>
      <c r="F53" s="337" t="e">
        <f>IF(E53="","",LOOKUP(E53,名簿!F$8:F$106,名簿!G$8:G$106))</f>
        <v>#N/A</v>
      </c>
      <c r="G53" s="57" t="e">
        <f>IF(B53="","",VLOOKUP(B53,名簿!B$8:G$106,5,FALSE))</f>
        <v>#N/A</v>
      </c>
      <c r="H53" s="58" t="e">
        <f>IF(B53="","",VLOOKUP(B53,名簿!B$8:G$106,6,FALSE))</f>
        <v>#N/A</v>
      </c>
      <c r="I53" s="339"/>
      <c r="J53" s="56" t="e">
        <f>IF(K53="","",VLOOKUP(K53,名簿!B$8:L$106,4,FALSE))</f>
        <v>#N/A</v>
      </c>
      <c r="K53" s="340">
        <f>+'一覧表 女子'!$A19</f>
        <v>0</v>
      </c>
      <c r="L53" s="341"/>
      <c r="M53" s="342" t="e">
        <f>IF(K53="","",VLOOKUP(K53,名簿!B$8:L$106,2,FALSE))</f>
        <v>#N/A</v>
      </c>
      <c r="N53" s="343"/>
      <c r="O53" s="344"/>
      <c r="P53" s="57" t="e">
        <f>IF(K53="","",VLOOKUP(K53,名簿!B$8:L$106,5,FALSE))</f>
        <v>#N/A</v>
      </c>
      <c r="Q53" s="58" t="e">
        <f>IF(K53="","",VLOOKUP(K53,名簿!B$8:L$106,6,FALSE))</f>
        <v>#N/A</v>
      </c>
    </row>
    <row r="54" spans="1:17" ht="3.75" customHeight="1" thickBot="1">
      <c r="A54" s="338"/>
      <c r="B54" s="338"/>
      <c r="C54" s="338"/>
      <c r="D54" s="338"/>
      <c r="E54" s="338"/>
      <c r="F54" s="338"/>
      <c r="G54" s="338"/>
      <c r="H54" s="338"/>
      <c r="I54" s="339"/>
      <c r="J54" s="345"/>
      <c r="K54" s="345"/>
      <c r="L54" s="345"/>
      <c r="M54" s="345"/>
      <c r="N54" s="345"/>
      <c r="O54" s="345"/>
      <c r="P54" s="345"/>
      <c r="Q54" s="345"/>
    </row>
    <row r="55" spans="1:17" ht="16.5" customHeight="1">
      <c r="A55" s="327" t="s">
        <v>25</v>
      </c>
      <c r="B55" s="328"/>
      <c r="C55" s="329">
        <f>+'一覧表 女子'!G20</f>
        <v>0</v>
      </c>
      <c r="D55" s="329"/>
      <c r="E55" s="89" t="s">
        <v>26</v>
      </c>
      <c r="F55" s="349">
        <f>+'一覧表 女子'!H20</f>
        <v>0</v>
      </c>
      <c r="G55" s="331"/>
      <c r="H55" s="332"/>
      <c r="I55" s="339"/>
      <c r="J55" s="346" t="s">
        <v>25</v>
      </c>
      <c r="K55" s="347"/>
      <c r="L55" s="330">
        <f>+'一覧表 女子'!I20</f>
        <v>0</v>
      </c>
      <c r="M55" s="348"/>
      <c r="N55" s="89" t="s">
        <v>26</v>
      </c>
      <c r="O55" s="330">
        <f>+'一覧表 女子'!J20</f>
        <v>0</v>
      </c>
      <c r="P55" s="331"/>
      <c r="Q55" s="332"/>
    </row>
    <row r="56" spans="1:17" ht="11.25" customHeight="1">
      <c r="A56" s="91" t="s">
        <v>27</v>
      </c>
      <c r="B56" s="326" t="s">
        <v>43</v>
      </c>
      <c r="C56" s="326"/>
      <c r="D56" s="326" t="s">
        <v>29</v>
      </c>
      <c r="E56" s="326"/>
      <c r="F56" s="326"/>
      <c r="G56" s="104" t="s">
        <v>3</v>
      </c>
      <c r="H56" s="105" t="s">
        <v>9</v>
      </c>
      <c r="I56" s="339"/>
      <c r="J56" s="91" t="s">
        <v>27</v>
      </c>
      <c r="K56" s="334" t="s">
        <v>43</v>
      </c>
      <c r="L56" s="336"/>
      <c r="M56" s="334" t="s">
        <v>29</v>
      </c>
      <c r="N56" s="335"/>
      <c r="O56" s="336"/>
      <c r="P56" s="104" t="s">
        <v>3</v>
      </c>
      <c r="Q56" s="105" t="s">
        <v>9</v>
      </c>
    </row>
    <row r="57" spans="1:17" ht="30.75" customHeight="1" thickBot="1">
      <c r="A57" s="56" t="e">
        <f>IF(B57="","",VLOOKUP(B57,名簿!B$8:G$106,4,FALSE))</f>
        <v>#N/A</v>
      </c>
      <c r="B57" s="333">
        <f>+'一覧表 女子'!$A20</f>
        <v>0</v>
      </c>
      <c r="C57" s="333"/>
      <c r="D57" s="337" t="e">
        <f>IF(B57="","",VLOOKUP(B57,名簿!B$8:G$106,2,FALSE))</f>
        <v>#N/A</v>
      </c>
      <c r="E57" s="337" t="e">
        <f>IF(D57="","",LOOKUP(D57,名簿!E$8:E$106,名簿!F$8:F$106))</f>
        <v>#N/A</v>
      </c>
      <c r="F57" s="337" t="e">
        <f>IF(E57="","",LOOKUP(E57,名簿!F$8:F$106,名簿!G$8:G$106))</f>
        <v>#N/A</v>
      </c>
      <c r="G57" s="57" t="e">
        <f>IF(B57="","",VLOOKUP(B57,名簿!B$8:G$106,5,FALSE))</f>
        <v>#N/A</v>
      </c>
      <c r="H57" s="58" t="e">
        <f>IF(B57="","",VLOOKUP(B57,名簿!B$8:G$106,6,FALSE))</f>
        <v>#N/A</v>
      </c>
      <c r="I57" s="339"/>
      <c r="J57" s="56" t="e">
        <f>IF(K57="","",VLOOKUP(K57,名簿!B$8:L$106,4,FALSE))</f>
        <v>#N/A</v>
      </c>
      <c r="K57" s="340">
        <f>+'一覧表 女子'!$A20</f>
        <v>0</v>
      </c>
      <c r="L57" s="341"/>
      <c r="M57" s="342" t="e">
        <f>IF(K57="","",VLOOKUP(K57,名簿!B$8:L$106,2,FALSE))</f>
        <v>#N/A</v>
      </c>
      <c r="N57" s="343"/>
      <c r="O57" s="344"/>
      <c r="P57" s="57" t="e">
        <f>IF(K57="","",VLOOKUP(K57,名簿!B$8:L$106,5,FALSE))</f>
        <v>#N/A</v>
      </c>
      <c r="Q57" s="58" t="e">
        <f>IF(K57="","",VLOOKUP(K57,名簿!B$8:L$106,6,FALSE))</f>
        <v>#N/A</v>
      </c>
    </row>
    <row r="58" spans="1:17" ht="3.75" customHeight="1" thickBot="1">
      <c r="A58" s="338"/>
      <c r="B58" s="338"/>
      <c r="C58" s="338"/>
      <c r="D58" s="338"/>
      <c r="E58" s="338"/>
      <c r="F58" s="338"/>
      <c r="G58" s="338"/>
      <c r="H58" s="338"/>
      <c r="I58" s="339"/>
      <c r="J58" s="345"/>
      <c r="K58" s="345"/>
      <c r="L58" s="345"/>
      <c r="M58" s="345"/>
      <c r="N58" s="345"/>
      <c r="O58" s="345"/>
      <c r="P58" s="345"/>
      <c r="Q58" s="345"/>
    </row>
    <row r="59" spans="1:17" ht="16.5" customHeight="1">
      <c r="A59" s="327" t="s">
        <v>25</v>
      </c>
      <c r="B59" s="328"/>
      <c r="C59" s="329">
        <f>+'一覧表 女子'!G21</f>
        <v>0</v>
      </c>
      <c r="D59" s="329"/>
      <c r="E59" s="89" t="s">
        <v>26</v>
      </c>
      <c r="F59" s="330">
        <f>+'一覧表 女子'!H21</f>
        <v>0</v>
      </c>
      <c r="G59" s="331"/>
      <c r="H59" s="332"/>
      <c r="I59" s="339"/>
      <c r="J59" s="346" t="s">
        <v>25</v>
      </c>
      <c r="K59" s="347"/>
      <c r="L59" s="330">
        <f>+'一覧表 女子'!I21</f>
        <v>0</v>
      </c>
      <c r="M59" s="348"/>
      <c r="N59" s="89" t="s">
        <v>26</v>
      </c>
      <c r="O59" s="330">
        <f>+'一覧表 女子'!J21</f>
        <v>0</v>
      </c>
      <c r="P59" s="331"/>
      <c r="Q59" s="332"/>
    </row>
    <row r="60" spans="1:17" ht="11.25" customHeight="1">
      <c r="A60" s="91" t="s">
        <v>27</v>
      </c>
      <c r="B60" s="326" t="s">
        <v>43</v>
      </c>
      <c r="C60" s="326"/>
      <c r="D60" s="326" t="s">
        <v>29</v>
      </c>
      <c r="E60" s="326"/>
      <c r="F60" s="326"/>
      <c r="G60" s="104" t="s">
        <v>3</v>
      </c>
      <c r="H60" s="105" t="s">
        <v>9</v>
      </c>
      <c r="I60" s="339"/>
      <c r="J60" s="91" t="s">
        <v>27</v>
      </c>
      <c r="K60" s="334" t="s">
        <v>43</v>
      </c>
      <c r="L60" s="336"/>
      <c r="M60" s="334" t="s">
        <v>29</v>
      </c>
      <c r="N60" s="335"/>
      <c r="O60" s="336"/>
      <c r="P60" s="104" t="s">
        <v>3</v>
      </c>
      <c r="Q60" s="105" t="s">
        <v>9</v>
      </c>
    </row>
    <row r="61" spans="1:17" ht="30.75" customHeight="1" thickBot="1">
      <c r="A61" s="56" t="e">
        <f>IF(B61="","",VLOOKUP(B61,名簿!B$8:G$106,4,FALSE))</f>
        <v>#N/A</v>
      </c>
      <c r="B61" s="333">
        <f>+'一覧表 女子'!$A21</f>
        <v>0</v>
      </c>
      <c r="C61" s="333"/>
      <c r="D61" s="337" t="e">
        <f>IF(B61="","",VLOOKUP(B61,名簿!B$8:G$106,2,FALSE))</f>
        <v>#N/A</v>
      </c>
      <c r="E61" s="337" t="e">
        <f>IF(D61="","",LOOKUP(D61,名簿!E$8:E$106,名簿!F$8:F$106))</f>
        <v>#N/A</v>
      </c>
      <c r="F61" s="337" t="e">
        <f>IF(E61="","",LOOKUP(E61,名簿!F$8:F$106,名簿!G$8:G$106))</f>
        <v>#N/A</v>
      </c>
      <c r="G61" s="57" t="e">
        <f>IF(B61="","",VLOOKUP(B61,名簿!B$8:G$106,5,FALSE))</f>
        <v>#N/A</v>
      </c>
      <c r="H61" s="58" t="e">
        <f>IF(B61="","",VLOOKUP(B61,名簿!B$8:G$106,6,FALSE))</f>
        <v>#N/A</v>
      </c>
      <c r="I61" s="339"/>
      <c r="J61" s="56" t="e">
        <f>IF(K61="","",VLOOKUP(K61,名簿!B$8:L$106,4,FALSE))</f>
        <v>#N/A</v>
      </c>
      <c r="K61" s="340">
        <f>+'一覧表 女子'!$A21</f>
        <v>0</v>
      </c>
      <c r="L61" s="341"/>
      <c r="M61" s="342" t="e">
        <f>IF(K61="","",VLOOKUP(K61,名簿!B$8:L$106,2,FALSE))</f>
        <v>#N/A</v>
      </c>
      <c r="N61" s="343"/>
      <c r="O61" s="344"/>
      <c r="P61" s="57" t="e">
        <f>IF(K61="","",VLOOKUP(K61,名簿!B$8:L$106,5,FALSE))</f>
        <v>#N/A</v>
      </c>
      <c r="Q61" s="58" t="e">
        <f>IF(K61="","",VLOOKUP(K61,名簿!B$8:L$106,6,FALSE))</f>
        <v>#N/A</v>
      </c>
    </row>
    <row r="62" spans="1:17" ht="3.75" customHeight="1" thickBot="1">
      <c r="A62" s="338"/>
      <c r="B62" s="338"/>
      <c r="C62" s="338"/>
      <c r="D62" s="338"/>
      <c r="E62" s="338"/>
      <c r="F62" s="338"/>
      <c r="G62" s="338"/>
      <c r="H62" s="338"/>
      <c r="I62" s="339"/>
      <c r="J62" s="345"/>
      <c r="K62" s="345"/>
      <c r="L62" s="345"/>
      <c r="M62" s="345"/>
      <c r="N62" s="345"/>
      <c r="O62" s="345"/>
      <c r="P62" s="345"/>
      <c r="Q62" s="345"/>
    </row>
    <row r="63" spans="1:17" ht="16.5" customHeight="1">
      <c r="A63" s="327" t="s">
        <v>25</v>
      </c>
      <c r="B63" s="328"/>
      <c r="C63" s="329">
        <f>+'一覧表 女子'!G22</f>
        <v>0</v>
      </c>
      <c r="D63" s="329"/>
      <c r="E63" s="89" t="s">
        <v>26</v>
      </c>
      <c r="F63" s="330">
        <f>+'一覧表 女子'!H22</f>
        <v>0</v>
      </c>
      <c r="G63" s="331"/>
      <c r="H63" s="332"/>
      <c r="I63" s="339"/>
      <c r="J63" s="346" t="s">
        <v>25</v>
      </c>
      <c r="K63" s="347"/>
      <c r="L63" s="330">
        <f>+'一覧表 女子'!I22</f>
        <v>0</v>
      </c>
      <c r="M63" s="348"/>
      <c r="N63" s="89" t="s">
        <v>26</v>
      </c>
      <c r="O63" s="330">
        <f>+'一覧表 女子'!J22</f>
        <v>0</v>
      </c>
      <c r="P63" s="331"/>
      <c r="Q63" s="332"/>
    </row>
    <row r="64" spans="1:17" ht="11.25" customHeight="1">
      <c r="A64" s="91" t="s">
        <v>27</v>
      </c>
      <c r="B64" s="326" t="s">
        <v>43</v>
      </c>
      <c r="C64" s="326"/>
      <c r="D64" s="326" t="s">
        <v>29</v>
      </c>
      <c r="E64" s="326"/>
      <c r="F64" s="326"/>
      <c r="G64" s="104" t="s">
        <v>3</v>
      </c>
      <c r="H64" s="105" t="s">
        <v>9</v>
      </c>
      <c r="I64" s="339"/>
      <c r="J64" s="91" t="s">
        <v>27</v>
      </c>
      <c r="K64" s="334" t="s">
        <v>43</v>
      </c>
      <c r="L64" s="336"/>
      <c r="M64" s="334" t="s">
        <v>29</v>
      </c>
      <c r="N64" s="335"/>
      <c r="O64" s="336"/>
      <c r="P64" s="104" t="s">
        <v>3</v>
      </c>
      <c r="Q64" s="105" t="s">
        <v>9</v>
      </c>
    </row>
    <row r="65" spans="1:17" ht="30.75" customHeight="1" thickBot="1">
      <c r="A65" s="56" t="e">
        <f>IF(B65="","",VLOOKUP(B65,名簿!B$8:G$106,4,FALSE))</f>
        <v>#N/A</v>
      </c>
      <c r="B65" s="333">
        <f>+'一覧表 女子'!$A22</f>
        <v>0</v>
      </c>
      <c r="C65" s="333"/>
      <c r="D65" s="337" t="e">
        <f>IF(B65="","",VLOOKUP(B65,名簿!B$8:G$106,2,FALSE))</f>
        <v>#N/A</v>
      </c>
      <c r="E65" s="337" t="e">
        <f>IF(D65="","",LOOKUP(D65,名簿!E$8:E$106,名簿!F$8:F$106))</f>
        <v>#N/A</v>
      </c>
      <c r="F65" s="337" t="e">
        <f>IF(E65="","",LOOKUP(E65,名簿!F$8:F$106,名簿!G$8:G$106))</f>
        <v>#N/A</v>
      </c>
      <c r="G65" s="57" t="e">
        <f>IF(B65="","",VLOOKUP(B65,名簿!B$8:G$106,5,FALSE))</f>
        <v>#N/A</v>
      </c>
      <c r="H65" s="58" t="e">
        <f>IF(B65="","",VLOOKUP(B65,名簿!B$8:G$106,6,FALSE))</f>
        <v>#N/A</v>
      </c>
      <c r="I65" s="339"/>
      <c r="J65" s="56" t="e">
        <f>IF(K65="","",VLOOKUP(K65,名簿!B$8:L$106,4,FALSE))</f>
        <v>#N/A</v>
      </c>
      <c r="K65" s="340">
        <f>+'一覧表 女子'!$A22</f>
        <v>0</v>
      </c>
      <c r="L65" s="341"/>
      <c r="M65" s="342" t="e">
        <f>IF(K65="","",VLOOKUP(K65,名簿!B$8:L$106,2,FALSE))</f>
        <v>#N/A</v>
      </c>
      <c r="N65" s="343"/>
      <c r="O65" s="344"/>
      <c r="P65" s="57" t="e">
        <f>IF(K65="","",VLOOKUP(K65,名簿!B$8:L$106,5,FALSE))</f>
        <v>#N/A</v>
      </c>
      <c r="Q65" s="58" t="e">
        <f>IF(K65="","",VLOOKUP(K65,名簿!B$8:L$106,6,FALSE))</f>
        <v>#N/A</v>
      </c>
    </row>
    <row r="66" spans="1:17" ht="3.75" customHeight="1" thickBot="1">
      <c r="A66" s="338"/>
      <c r="B66" s="338"/>
      <c r="C66" s="338"/>
      <c r="D66" s="338"/>
      <c r="E66" s="338"/>
      <c r="F66" s="338"/>
      <c r="G66" s="338"/>
      <c r="H66" s="338"/>
      <c r="I66" s="339"/>
      <c r="J66" s="345"/>
      <c r="K66" s="345"/>
      <c r="L66" s="345"/>
      <c r="M66" s="345"/>
      <c r="N66" s="345"/>
      <c r="O66" s="345"/>
      <c r="P66" s="345"/>
      <c r="Q66" s="345"/>
    </row>
    <row r="67" spans="1:17" ht="16.5" customHeight="1">
      <c r="A67" s="327" t="s">
        <v>25</v>
      </c>
      <c r="B67" s="328"/>
      <c r="C67" s="329">
        <f>+'一覧表 女子'!G23</f>
        <v>0</v>
      </c>
      <c r="D67" s="329"/>
      <c r="E67" s="89" t="s">
        <v>26</v>
      </c>
      <c r="F67" s="330">
        <f>+'一覧表 女子'!H23</f>
        <v>0</v>
      </c>
      <c r="G67" s="331"/>
      <c r="H67" s="332"/>
      <c r="I67" s="339"/>
      <c r="J67" s="346" t="s">
        <v>25</v>
      </c>
      <c r="K67" s="347"/>
      <c r="L67" s="330">
        <f>+'一覧表 女子'!I23</f>
        <v>0</v>
      </c>
      <c r="M67" s="348"/>
      <c r="N67" s="89" t="s">
        <v>26</v>
      </c>
      <c r="O67" s="330">
        <f>+'一覧表 女子'!J23</f>
        <v>0</v>
      </c>
      <c r="P67" s="331"/>
      <c r="Q67" s="332"/>
    </row>
    <row r="68" spans="1:17" ht="11.25" customHeight="1">
      <c r="A68" s="91" t="s">
        <v>27</v>
      </c>
      <c r="B68" s="326" t="s">
        <v>43</v>
      </c>
      <c r="C68" s="326"/>
      <c r="D68" s="326" t="s">
        <v>29</v>
      </c>
      <c r="E68" s="326"/>
      <c r="F68" s="326"/>
      <c r="G68" s="104" t="s">
        <v>3</v>
      </c>
      <c r="H68" s="105" t="s">
        <v>9</v>
      </c>
      <c r="I68" s="339"/>
      <c r="J68" s="91" t="s">
        <v>27</v>
      </c>
      <c r="K68" s="334" t="s">
        <v>43</v>
      </c>
      <c r="L68" s="336"/>
      <c r="M68" s="334" t="s">
        <v>29</v>
      </c>
      <c r="N68" s="335"/>
      <c r="O68" s="336"/>
      <c r="P68" s="104" t="s">
        <v>3</v>
      </c>
      <c r="Q68" s="105" t="s">
        <v>9</v>
      </c>
    </row>
    <row r="69" spans="1:17" ht="30.75" customHeight="1" thickBot="1">
      <c r="A69" s="56" t="e">
        <f>IF(B69="","",VLOOKUP(B69,名簿!B$8:G$106,4,FALSE))</f>
        <v>#N/A</v>
      </c>
      <c r="B69" s="333">
        <f>+'一覧表 女子'!$A23</f>
        <v>0</v>
      </c>
      <c r="C69" s="333"/>
      <c r="D69" s="337" t="e">
        <f>IF(B69="","",VLOOKUP(B69,名簿!B$8:G$106,2,FALSE))</f>
        <v>#N/A</v>
      </c>
      <c r="E69" s="337" t="e">
        <f>IF(D69="","",LOOKUP(D69,名簿!E$8:E$106,名簿!F$8:F$106))</f>
        <v>#N/A</v>
      </c>
      <c r="F69" s="337" t="e">
        <f>IF(E69="","",LOOKUP(E69,名簿!F$8:F$106,名簿!G$8:G$106))</f>
        <v>#N/A</v>
      </c>
      <c r="G69" s="57" t="e">
        <f>IF(B69="","",VLOOKUP(B69,名簿!B$8:G$106,5,FALSE))</f>
        <v>#N/A</v>
      </c>
      <c r="H69" s="58" t="e">
        <f>IF(B69="","",VLOOKUP(B69,名簿!B$8:G$106,6,FALSE))</f>
        <v>#N/A</v>
      </c>
      <c r="I69" s="339"/>
      <c r="J69" s="56" t="e">
        <f>IF(K69="","",VLOOKUP(K69,名簿!B$8:L$106,4,FALSE))</f>
        <v>#N/A</v>
      </c>
      <c r="K69" s="340">
        <f>+'一覧表 女子'!$A23</f>
        <v>0</v>
      </c>
      <c r="L69" s="341"/>
      <c r="M69" s="342" t="e">
        <f>IF(K69="","",VLOOKUP(K69,名簿!B$8:L$106,2,FALSE))</f>
        <v>#N/A</v>
      </c>
      <c r="N69" s="343"/>
      <c r="O69" s="344"/>
      <c r="P69" s="57" t="e">
        <f>IF(K69="","",VLOOKUP(K69,名簿!B$8:L$106,5,FALSE))</f>
        <v>#N/A</v>
      </c>
      <c r="Q69" s="58" t="e">
        <f>IF(K69="","",VLOOKUP(K69,名簿!B$8:L$106,6,FALSE))</f>
        <v>#N/A</v>
      </c>
    </row>
    <row r="70" spans="1:17" ht="3.75" customHeight="1" thickBot="1">
      <c r="A70" s="338"/>
      <c r="B70" s="338"/>
      <c r="C70" s="338"/>
      <c r="D70" s="338"/>
      <c r="E70" s="338"/>
      <c r="F70" s="338"/>
      <c r="G70" s="338"/>
      <c r="H70" s="338"/>
      <c r="I70" s="339"/>
      <c r="J70" s="345"/>
      <c r="K70" s="345"/>
      <c r="L70" s="345"/>
      <c r="M70" s="345"/>
      <c r="N70" s="345"/>
      <c r="O70" s="345"/>
      <c r="P70" s="345"/>
      <c r="Q70" s="345"/>
    </row>
    <row r="71" spans="1:17" ht="16.5" customHeight="1">
      <c r="A71" s="327" t="s">
        <v>25</v>
      </c>
      <c r="B71" s="328"/>
      <c r="C71" s="329">
        <f>+'一覧表 女子'!G24</f>
        <v>0</v>
      </c>
      <c r="D71" s="329"/>
      <c r="E71" s="89" t="s">
        <v>26</v>
      </c>
      <c r="F71" s="330">
        <f>+'一覧表 女子'!H24</f>
        <v>0</v>
      </c>
      <c r="G71" s="331"/>
      <c r="H71" s="332"/>
      <c r="I71" s="339"/>
      <c r="J71" s="346" t="s">
        <v>25</v>
      </c>
      <c r="K71" s="347"/>
      <c r="L71" s="330">
        <f>+'一覧表 女子'!I24</f>
        <v>0</v>
      </c>
      <c r="M71" s="348"/>
      <c r="N71" s="89" t="s">
        <v>26</v>
      </c>
      <c r="O71" s="330">
        <f>+'一覧表 女子'!J24</f>
        <v>0</v>
      </c>
      <c r="P71" s="331"/>
      <c r="Q71" s="332"/>
    </row>
    <row r="72" spans="1:17" ht="11.25" customHeight="1">
      <c r="A72" s="91" t="s">
        <v>27</v>
      </c>
      <c r="B72" s="326" t="s">
        <v>43</v>
      </c>
      <c r="C72" s="326"/>
      <c r="D72" s="326" t="s">
        <v>29</v>
      </c>
      <c r="E72" s="326"/>
      <c r="F72" s="326"/>
      <c r="G72" s="104" t="s">
        <v>3</v>
      </c>
      <c r="H72" s="105" t="s">
        <v>9</v>
      </c>
      <c r="I72" s="339"/>
      <c r="J72" s="91" t="s">
        <v>27</v>
      </c>
      <c r="K72" s="334" t="s">
        <v>43</v>
      </c>
      <c r="L72" s="336"/>
      <c r="M72" s="334" t="s">
        <v>29</v>
      </c>
      <c r="N72" s="335"/>
      <c r="O72" s="336"/>
      <c r="P72" s="104" t="s">
        <v>3</v>
      </c>
      <c r="Q72" s="105" t="s">
        <v>9</v>
      </c>
    </row>
    <row r="73" spans="1:17" ht="30.75" customHeight="1" thickBot="1">
      <c r="A73" s="56" t="e">
        <f>IF(B73="","",VLOOKUP(B73,名簿!B$8:G$106,4,FALSE))</f>
        <v>#N/A</v>
      </c>
      <c r="B73" s="333">
        <f>+'一覧表 女子'!$A24</f>
        <v>0</v>
      </c>
      <c r="C73" s="333"/>
      <c r="D73" s="337" t="e">
        <f>IF(B73="","",VLOOKUP(B73,名簿!B$8:G$106,2,FALSE))</f>
        <v>#N/A</v>
      </c>
      <c r="E73" s="337" t="e">
        <f>IF(D73="","",LOOKUP(D73,名簿!E$8:E$106,名簿!F$8:F$106))</f>
        <v>#N/A</v>
      </c>
      <c r="F73" s="337" t="e">
        <f>IF(E73="","",LOOKUP(E73,名簿!F$8:F$106,名簿!G$8:G$106))</f>
        <v>#N/A</v>
      </c>
      <c r="G73" s="57" t="e">
        <f>IF(B73="","",VLOOKUP(B73,名簿!B$8:G$106,5,FALSE))</f>
        <v>#N/A</v>
      </c>
      <c r="H73" s="58" t="e">
        <f>IF(B73="","",VLOOKUP(B73,名簿!B$8:G$106,6,FALSE))</f>
        <v>#N/A</v>
      </c>
      <c r="I73" s="339"/>
      <c r="J73" s="56" t="e">
        <f>IF(K73="","",VLOOKUP(K73,名簿!B$8:L$106,4,FALSE))</f>
        <v>#N/A</v>
      </c>
      <c r="K73" s="340">
        <f>+'一覧表 女子'!$A24</f>
        <v>0</v>
      </c>
      <c r="L73" s="341"/>
      <c r="M73" s="342" t="e">
        <f>IF(K73="","",VLOOKUP(K73,名簿!B$8:L$106,2,FALSE))</f>
        <v>#N/A</v>
      </c>
      <c r="N73" s="343"/>
      <c r="O73" s="344"/>
      <c r="P73" s="57" t="e">
        <f>IF(K73="","",VLOOKUP(K73,名簿!B$8:L$106,5,FALSE))</f>
        <v>#N/A</v>
      </c>
      <c r="Q73" s="58" t="e">
        <f>IF(K73="","",VLOOKUP(K73,名簿!B$8:L$106,6,FALSE))</f>
        <v>#N/A</v>
      </c>
    </row>
    <row r="74" spans="1:17" ht="3.75" customHeight="1" thickBot="1">
      <c r="A74" s="338"/>
      <c r="B74" s="338"/>
      <c r="C74" s="338"/>
      <c r="D74" s="338"/>
      <c r="E74" s="338"/>
      <c r="F74" s="338"/>
      <c r="G74" s="338"/>
      <c r="H74" s="338"/>
      <c r="I74" s="339"/>
      <c r="J74" s="345"/>
      <c r="K74" s="345"/>
      <c r="L74" s="345"/>
      <c r="M74" s="345"/>
      <c r="N74" s="345"/>
      <c r="O74" s="345"/>
      <c r="P74" s="345"/>
      <c r="Q74" s="345"/>
    </row>
    <row r="75" spans="1:17" ht="16.5" customHeight="1">
      <c r="A75" s="327" t="s">
        <v>25</v>
      </c>
      <c r="B75" s="328"/>
      <c r="C75" s="329">
        <f>+'一覧表 女子'!G25</f>
        <v>0</v>
      </c>
      <c r="D75" s="329"/>
      <c r="E75" s="89" t="s">
        <v>26</v>
      </c>
      <c r="F75" s="330">
        <f>+'一覧表 女子'!H25</f>
        <v>0</v>
      </c>
      <c r="G75" s="331"/>
      <c r="H75" s="332"/>
      <c r="I75" s="339"/>
      <c r="J75" s="346" t="s">
        <v>25</v>
      </c>
      <c r="K75" s="347"/>
      <c r="L75" s="330">
        <f>+'一覧表 女子'!I25</f>
        <v>0</v>
      </c>
      <c r="M75" s="348"/>
      <c r="N75" s="89" t="s">
        <v>26</v>
      </c>
      <c r="O75" s="330">
        <f>+'一覧表 女子'!J25</f>
        <v>0</v>
      </c>
      <c r="P75" s="331"/>
      <c r="Q75" s="332"/>
    </row>
    <row r="76" spans="1:17" ht="11.25" customHeight="1">
      <c r="A76" s="91" t="s">
        <v>27</v>
      </c>
      <c r="B76" s="326" t="s">
        <v>43</v>
      </c>
      <c r="C76" s="326"/>
      <c r="D76" s="326" t="s">
        <v>29</v>
      </c>
      <c r="E76" s="326"/>
      <c r="F76" s="326"/>
      <c r="G76" s="104" t="s">
        <v>3</v>
      </c>
      <c r="H76" s="105" t="s">
        <v>9</v>
      </c>
      <c r="I76" s="339"/>
      <c r="J76" s="91" t="s">
        <v>27</v>
      </c>
      <c r="K76" s="334" t="s">
        <v>43</v>
      </c>
      <c r="L76" s="336"/>
      <c r="M76" s="334" t="s">
        <v>29</v>
      </c>
      <c r="N76" s="335"/>
      <c r="O76" s="336"/>
      <c r="P76" s="104" t="s">
        <v>3</v>
      </c>
      <c r="Q76" s="105" t="s">
        <v>9</v>
      </c>
    </row>
    <row r="77" spans="1:17" ht="30.75" customHeight="1" thickBot="1">
      <c r="A77" s="56" t="e">
        <f>IF(B77="","",VLOOKUP(B77,名簿!B$8:G$106,4,FALSE))</f>
        <v>#N/A</v>
      </c>
      <c r="B77" s="333">
        <f>+'一覧表 女子'!$A25</f>
        <v>0</v>
      </c>
      <c r="C77" s="333"/>
      <c r="D77" s="337" t="e">
        <f>IF(B77="","",VLOOKUP(B77,名簿!B$8:G$106,2,FALSE))</f>
        <v>#N/A</v>
      </c>
      <c r="E77" s="337" t="e">
        <f>IF(D77="","",LOOKUP(D77,名簿!E$8:E$106,名簿!F$8:F$106))</f>
        <v>#N/A</v>
      </c>
      <c r="F77" s="337" t="e">
        <f>IF(E77="","",LOOKUP(E77,名簿!F$8:F$106,名簿!G$8:G$106))</f>
        <v>#N/A</v>
      </c>
      <c r="G77" s="57" t="e">
        <f>IF(B77="","",VLOOKUP(B77,名簿!B$8:G$106,5,FALSE))</f>
        <v>#N/A</v>
      </c>
      <c r="H77" s="58" t="e">
        <f>IF(B77="","",VLOOKUP(B77,名簿!B$8:G$106,6,FALSE))</f>
        <v>#N/A</v>
      </c>
      <c r="I77" s="339"/>
      <c r="J77" s="56" t="e">
        <f>IF(K77="","",VLOOKUP(K77,名簿!B$8:L$106,4,FALSE))</f>
        <v>#N/A</v>
      </c>
      <c r="K77" s="340">
        <f>+'一覧表 女子'!$A25</f>
        <v>0</v>
      </c>
      <c r="L77" s="341"/>
      <c r="M77" s="342" t="e">
        <f>IF(K77="","",VLOOKUP(K77,名簿!B$8:L$106,2,FALSE))</f>
        <v>#N/A</v>
      </c>
      <c r="N77" s="343"/>
      <c r="O77" s="344"/>
      <c r="P77" s="57" t="e">
        <f>IF(K77="","",VLOOKUP(K77,名簿!B$8:L$106,5,FALSE))</f>
        <v>#N/A</v>
      </c>
      <c r="Q77" s="58" t="e">
        <f>IF(K77="","",VLOOKUP(K77,名簿!B$8:L$106,6,FALSE))</f>
        <v>#N/A</v>
      </c>
    </row>
    <row r="78" spans="1:17" ht="3.75" customHeight="1" thickBot="1">
      <c r="A78" s="338"/>
      <c r="B78" s="338"/>
      <c r="C78" s="338"/>
      <c r="D78" s="338"/>
      <c r="E78" s="338"/>
      <c r="F78" s="338"/>
      <c r="G78" s="338"/>
      <c r="H78" s="338"/>
      <c r="I78" s="339"/>
      <c r="J78" s="345"/>
      <c r="K78" s="345"/>
      <c r="L78" s="345"/>
      <c r="M78" s="345"/>
      <c r="N78" s="345"/>
      <c r="O78" s="345"/>
      <c r="P78" s="345"/>
      <c r="Q78" s="345"/>
    </row>
    <row r="79" spans="1:17" ht="16.5" customHeight="1">
      <c r="A79" s="327" t="s">
        <v>25</v>
      </c>
      <c r="B79" s="328"/>
      <c r="C79" s="329">
        <f>+'一覧表 女子'!G26</f>
        <v>0</v>
      </c>
      <c r="D79" s="329"/>
      <c r="E79" s="89" t="s">
        <v>26</v>
      </c>
      <c r="F79" s="330">
        <f>+'一覧表 女子'!H26</f>
        <v>0</v>
      </c>
      <c r="G79" s="331"/>
      <c r="H79" s="332"/>
      <c r="I79" s="339"/>
      <c r="J79" s="346" t="s">
        <v>25</v>
      </c>
      <c r="K79" s="347"/>
      <c r="L79" s="330">
        <f>+'一覧表 女子'!I26</f>
        <v>0</v>
      </c>
      <c r="M79" s="348"/>
      <c r="N79" s="89" t="s">
        <v>26</v>
      </c>
      <c r="O79" s="330">
        <f>+'一覧表 女子'!J26</f>
        <v>0</v>
      </c>
      <c r="P79" s="331"/>
      <c r="Q79" s="332"/>
    </row>
    <row r="80" spans="1:17" ht="11.25" customHeight="1">
      <c r="A80" s="91" t="s">
        <v>27</v>
      </c>
      <c r="B80" s="326" t="s">
        <v>43</v>
      </c>
      <c r="C80" s="326"/>
      <c r="D80" s="326" t="s">
        <v>29</v>
      </c>
      <c r="E80" s="326"/>
      <c r="F80" s="326"/>
      <c r="G80" s="104" t="s">
        <v>3</v>
      </c>
      <c r="H80" s="105" t="s">
        <v>9</v>
      </c>
      <c r="I80" s="339"/>
      <c r="J80" s="91" t="s">
        <v>27</v>
      </c>
      <c r="K80" s="334" t="s">
        <v>43</v>
      </c>
      <c r="L80" s="336"/>
      <c r="M80" s="334" t="s">
        <v>29</v>
      </c>
      <c r="N80" s="335"/>
      <c r="O80" s="336"/>
      <c r="P80" s="104" t="s">
        <v>3</v>
      </c>
      <c r="Q80" s="105" t="s">
        <v>9</v>
      </c>
    </row>
    <row r="81" spans="1:17" ht="30.75" customHeight="1" thickBot="1">
      <c r="A81" s="56" t="e">
        <f>IF(B81="","",VLOOKUP(B81,名簿!B$8:G$106,4,FALSE))</f>
        <v>#N/A</v>
      </c>
      <c r="B81" s="333">
        <f>+'一覧表 女子'!$A26</f>
        <v>0</v>
      </c>
      <c r="C81" s="333"/>
      <c r="D81" s="337" t="e">
        <f>IF(B81="","",VLOOKUP(B81,名簿!B$8:G$106,2,FALSE))</f>
        <v>#N/A</v>
      </c>
      <c r="E81" s="337" t="e">
        <f>IF(D81="","",LOOKUP(D81,名簿!E$8:E$106,名簿!F$8:F$106))</f>
        <v>#N/A</v>
      </c>
      <c r="F81" s="337" t="e">
        <f>IF(E81="","",LOOKUP(E81,名簿!F$8:F$106,名簿!G$8:G$106))</f>
        <v>#N/A</v>
      </c>
      <c r="G81" s="57" t="e">
        <f>IF(B81="","",VLOOKUP(B81,名簿!B$8:G$106,5,FALSE))</f>
        <v>#N/A</v>
      </c>
      <c r="H81" s="58" t="e">
        <f>IF(B81="","",VLOOKUP(B81,名簿!B$8:G$106,6,FALSE))</f>
        <v>#N/A</v>
      </c>
      <c r="I81" s="339"/>
      <c r="J81" s="56" t="e">
        <f>IF(K81="","",VLOOKUP(K81,名簿!B$8:L$106,4,FALSE))</f>
        <v>#N/A</v>
      </c>
      <c r="K81" s="340">
        <f>+'一覧表 女子'!$A26</f>
        <v>0</v>
      </c>
      <c r="L81" s="341"/>
      <c r="M81" s="342" t="e">
        <f>IF(K81="","",VLOOKUP(K81,名簿!B$8:L$106,2,FALSE))</f>
        <v>#N/A</v>
      </c>
      <c r="N81" s="343"/>
      <c r="O81" s="344"/>
      <c r="P81" s="57" t="e">
        <f>IF(K81="","",VLOOKUP(K81,名簿!B$8:L$106,5,FALSE))</f>
        <v>#N/A</v>
      </c>
      <c r="Q81" s="58" t="e">
        <f>IF(K81="","",VLOOKUP(K81,名簿!B$8:L$106,6,FALSE))</f>
        <v>#N/A</v>
      </c>
    </row>
    <row r="82" spans="1:17" ht="3.75" customHeight="1" thickBot="1">
      <c r="A82" s="338"/>
      <c r="B82" s="338"/>
      <c r="C82" s="338"/>
      <c r="D82" s="338"/>
      <c r="E82" s="338"/>
      <c r="F82" s="338"/>
      <c r="G82" s="338"/>
      <c r="H82" s="338"/>
      <c r="I82" s="339"/>
      <c r="J82" s="345"/>
      <c r="K82" s="345"/>
      <c r="L82" s="345"/>
      <c r="M82" s="345"/>
      <c r="N82" s="345"/>
      <c r="O82" s="345"/>
      <c r="P82" s="345"/>
      <c r="Q82" s="345"/>
    </row>
    <row r="83" spans="1:17" ht="16.5" customHeight="1">
      <c r="A83" s="327" t="s">
        <v>25</v>
      </c>
      <c r="B83" s="328"/>
      <c r="C83" s="329">
        <f>+'一覧表 女子'!G27</f>
        <v>0</v>
      </c>
      <c r="D83" s="329"/>
      <c r="E83" s="89" t="s">
        <v>26</v>
      </c>
      <c r="F83" s="330">
        <f>+'一覧表 女子'!H27</f>
        <v>0</v>
      </c>
      <c r="G83" s="331"/>
      <c r="H83" s="332"/>
      <c r="I83" s="339"/>
      <c r="J83" s="346" t="s">
        <v>25</v>
      </c>
      <c r="K83" s="347"/>
      <c r="L83" s="330">
        <f>+'一覧表 女子'!I27</f>
        <v>0</v>
      </c>
      <c r="M83" s="348"/>
      <c r="N83" s="89" t="s">
        <v>26</v>
      </c>
      <c r="O83" s="330">
        <f>+'一覧表 女子'!J27</f>
        <v>0</v>
      </c>
      <c r="P83" s="331"/>
      <c r="Q83" s="332"/>
    </row>
    <row r="84" spans="1:17" ht="11.25" customHeight="1">
      <c r="A84" s="91" t="s">
        <v>27</v>
      </c>
      <c r="B84" s="326" t="s">
        <v>43</v>
      </c>
      <c r="C84" s="326"/>
      <c r="D84" s="326" t="s">
        <v>29</v>
      </c>
      <c r="E84" s="326"/>
      <c r="F84" s="326"/>
      <c r="G84" s="104" t="s">
        <v>3</v>
      </c>
      <c r="H84" s="105" t="s">
        <v>9</v>
      </c>
      <c r="I84" s="339"/>
      <c r="J84" s="91" t="s">
        <v>27</v>
      </c>
      <c r="K84" s="334" t="s">
        <v>43</v>
      </c>
      <c r="L84" s="336"/>
      <c r="M84" s="334" t="s">
        <v>29</v>
      </c>
      <c r="N84" s="335"/>
      <c r="O84" s="336"/>
      <c r="P84" s="104" t="s">
        <v>3</v>
      </c>
      <c r="Q84" s="105" t="s">
        <v>9</v>
      </c>
    </row>
    <row r="85" spans="1:17" ht="30.75" customHeight="1" thickBot="1">
      <c r="A85" s="56" t="e">
        <f>IF(B85="","",VLOOKUP(B85,名簿!B$8:G$106,4,FALSE))</f>
        <v>#N/A</v>
      </c>
      <c r="B85" s="333">
        <f>+'一覧表 女子'!$A27</f>
        <v>0</v>
      </c>
      <c r="C85" s="333"/>
      <c r="D85" s="337" t="e">
        <f>IF(B85="","",VLOOKUP(B85,名簿!B$8:G$106,2,FALSE))</f>
        <v>#N/A</v>
      </c>
      <c r="E85" s="337" t="e">
        <f>IF(D85="","",LOOKUP(D85,名簿!E$8:E$106,名簿!F$8:F$106))</f>
        <v>#N/A</v>
      </c>
      <c r="F85" s="337" t="e">
        <f>IF(E85="","",LOOKUP(E85,名簿!F$8:F$106,名簿!G$8:G$106))</f>
        <v>#N/A</v>
      </c>
      <c r="G85" s="57" t="e">
        <f>IF(B85="","",VLOOKUP(B85,名簿!B$8:G$106,5,FALSE))</f>
        <v>#N/A</v>
      </c>
      <c r="H85" s="58" t="e">
        <f>IF(B85="","",VLOOKUP(B85,名簿!B$8:G$106,6,FALSE))</f>
        <v>#N/A</v>
      </c>
      <c r="I85" s="339"/>
      <c r="J85" s="56" t="e">
        <f>IF(K85="","",VLOOKUP(K85,名簿!B$8:L$106,4,FALSE))</f>
        <v>#N/A</v>
      </c>
      <c r="K85" s="340">
        <f>+'一覧表 女子'!$A27</f>
        <v>0</v>
      </c>
      <c r="L85" s="341"/>
      <c r="M85" s="342" t="e">
        <f>IF(K85="","",VLOOKUP(K85,名簿!B$8:L$106,2,FALSE))</f>
        <v>#N/A</v>
      </c>
      <c r="N85" s="343"/>
      <c r="O85" s="344"/>
      <c r="P85" s="57" t="e">
        <f>IF(K85="","",VLOOKUP(K85,名簿!B$8:L$106,5,FALSE))</f>
        <v>#N/A</v>
      </c>
      <c r="Q85" s="58" t="e">
        <f>IF(K85="","",VLOOKUP(K85,名簿!B$8:L$106,6,FALSE))</f>
        <v>#N/A</v>
      </c>
    </row>
    <row r="86" spans="1:17" ht="3.75" customHeight="1" thickBot="1">
      <c r="A86" s="338"/>
      <c r="B86" s="338"/>
      <c r="C86" s="338"/>
      <c r="D86" s="338"/>
      <c r="E86" s="338"/>
      <c r="F86" s="338"/>
      <c r="G86" s="338"/>
      <c r="H86" s="338"/>
      <c r="I86" s="339"/>
      <c r="J86" s="345"/>
      <c r="K86" s="345"/>
      <c r="L86" s="345"/>
      <c r="M86" s="345"/>
      <c r="N86" s="345"/>
      <c r="O86" s="345"/>
      <c r="P86" s="345"/>
      <c r="Q86" s="345"/>
    </row>
    <row r="87" spans="1:17" ht="16.5" customHeight="1">
      <c r="A87" s="327" t="s">
        <v>25</v>
      </c>
      <c r="B87" s="328"/>
      <c r="C87" s="329">
        <f>+'一覧表 女子'!G28</f>
        <v>0</v>
      </c>
      <c r="D87" s="329"/>
      <c r="E87" s="89" t="s">
        <v>26</v>
      </c>
      <c r="F87" s="330">
        <f>+'一覧表 女子'!H28</f>
        <v>0</v>
      </c>
      <c r="G87" s="331"/>
      <c r="H87" s="332"/>
      <c r="I87" s="339"/>
      <c r="J87" s="346" t="s">
        <v>25</v>
      </c>
      <c r="K87" s="347"/>
      <c r="L87" s="330">
        <f>+'一覧表 女子'!I28</f>
        <v>0</v>
      </c>
      <c r="M87" s="348"/>
      <c r="N87" s="89" t="s">
        <v>26</v>
      </c>
      <c r="O87" s="330">
        <f>+'一覧表 女子'!J28</f>
        <v>0</v>
      </c>
      <c r="P87" s="331"/>
      <c r="Q87" s="332"/>
    </row>
    <row r="88" spans="1:17" ht="11.25" customHeight="1">
      <c r="A88" s="91" t="s">
        <v>27</v>
      </c>
      <c r="B88" s="326" t="s">
        <v>43</v>
      </c>
      <c r="C88" s="326"/>
      <c r="D88" s="326" t="s">
        <v>29</v>
      </c>
      <c r="E88" s="326"/>
      <c r="F88" s="326"/>
      <c r="G88" s="104" t="s">
        <v>3</v>
      </c>
      <c r="H88" s="105" t="s">
        <v>9</v>
      </c>
      <c r="I88" s="339"/>
      <c r="J88" s="91" t="s">
        <v>27</v>
      </c>
      <c r="K88" s="334" t="s">
        <v>43</v>
      </c>
      <c r="L88" s="336"/>
      <c r="M88" s="334" t="s">
        <v>29</v>
      </c>
      <c r="N88" s="335"/>
      <c r="O88" s="336"/>
      <c r="P88" s="104" t="s">
        <v>3</v>
      </c>
      <c r="Q88" s="105" t="s">
        <v>9</v>
      </c>
    </row>
    <row r="89" spans="1:17" ht="30.75" customHeight="1" thickBot="1">
      <c r="A89" s="56" t="e">
        <f>IF(B89="","",VLOOKUP(B89,名簿!B$8:G$106,4,FALSE))</f>
        <v>#N/A</v>
      </c>
      <c r="B89" s="333">
        <f>+'一覧表 女子'!$A28</f>
        <v>0</v>
      </c>
      <c r="C89" s="333"/>
      <c r="D89" s="337" t="e">
        <f>IF(B89="","",VLOOKUP(B89,名簿!B$8:G$106,2,FALSE))</f>
        <v>#N/A</v>
      </c>
      <c r="E89" s="337" t="e">
        <f>IF(D89="","",LOOKUP(D89,名簿!E$8:E$106,名簿!F$8:F$106))</f>
        <v>#N/A</v>
      </c>
      <c r="F89" s="337" t="e">
        <f>IF(E89="","",LOOKUP(E89,名簿!F$8:F$106,名簿!G$8:G$106))</f>
        <v>#N/A</v>
      </c>
      <c r="G89" s="57" t="e">
        <f>IF(B89="","",VLOOKUP(B89,名簿!B$8:G$106,5,FALSE))</f>
        <v>#N/A</v>
      </c>
      <c r="H89" s="58" t="e">
        <f>IF(B89="","",VLOOKUP(B89,名簿!B$8:G$106,6,FALSE))</f>
        <v>#N/A</v>
      </c>
      <c r="I89" s="339"/>
      <c r="J89" s="56" t="e">
        <f>IF(K89="","",VLOOKUP(K89,名簿!B$8:L$106,4,FALSE))</f>
        <v>#N/A</v>
      </c>
      <c r="K89" s="340">
        <f>+'一覧表 女子'!$A28</f>
        <v>0</v>
      </c>
      <c r="L89" s="341"/>
      <c r="M89" s="342" t="e">
        <f>IF(K89="","",VLOOKUP(K89,名簿!B$8:L$106,2,FALSE))</f>
        <v>#N/A</v>
      </c>
      <c r="N89" s="343"/>
      <c r="O89" s="344"/>
      <c r="P89" s="57" t="e">
        <f>IF(K89="","",VLOOKUP(K89,名簿!B$8:L$106,5,FALSE))</f>
        <v>#N/A</v>
      </c>
      <c r="Q89" s="58" t="e">
        <f>IF(K89="","",VLOOKUP(K89,名簿!B$8:L$106,6,FALSE))</f>
        <v>#N/A</v>
      </c>
    </row>
    <row r="90" spans="1:17" ht="3.75" customHeight="1" thickBot="1">
      <c r="A90" s="338"/>
      <c r="B90" s="338"/>
      <c r="C90" s="338"/>
      <c r="D90" s="338"/>
      <c r="E90" s="338"/>
      <c r="F90" s="338"/>
      <c r="G90" s="338"/>
      <c r="H90" s="338"/>
      <c r="I90" s="339"/>
      <c r="J90" s="345"/>
      <c r="K90" s="345"/>
      <c r="L90" s="345"/>
      <c r="M90" s="345"/>
      <c r="N90" s="345"/>
      <c r="O90" s="345"/>
      <c r="P90" s="345"/>
      <c r="Q90" s="345"/>
    </row>
    <row r="91" spans="1:17" ht="16.5" customHeight="1">
      <c r="A91" s="327" t="s">
        <v>25</v>
      </c>
      <c r="B91" s="328"/>
      <c r="C91" s="329">
        <f>+'一覧表 女子'!G29</f>
        <v>0</v>
      </c>
      <c r="D91" s="329"/>
      <c r="E91" s="89" t="s">
        <v>26</v>
      </c>
      <c r="F91" s="330">
        <f>+'一覧表 女子'!H29</f>
        <v>0</v>
      </c>
      <c r="G91" s="331"/>
      <c r="H91" s="332"/>
      <c r="I91" s="339"/>
      <c r="J91" s="346" t="s">
        <v>25</v>
      </c>
      <c r="K91" s="347"/>
      <c r="L91" s="330">
        <f>+'一覧表 女子'!I29</f>
        <v>0</v>
      </c>
      <c r="M91" s="348"/>
      <c r="N91" s="89" t="s">
        <v>26</v>
      </c>
      <c r="O91" s="330">
        <f>+'一覧表 女子'!J29</f>
        <v>0</v>
      </c>
      <c r="P91" s="331"/>
      <c r="Q91" s="332"/>
    </row>
    <row r="92" spans="1:17" ht="11.25" customHeight="1">
      <c r="A92" s="91" t="s">
        <v>27</v>
      </c>
      <c r="B92" s="326" t="s">
        <v>43</v>
      </c>
      <c r="C92" s="326"/>
      <c r="D92" s="326" t="s">
        <v>29</v>
      </c>
      <c r="E92" s="326"/>
      <c r="F92" s="326"/>
      <c r="G92" s="104" t="s">
        <v>3</v>
      </c>
      <c r="H92" s="105" t="s">
        <v>9</v>
      </c>
      <c r="I92" s="339"/>
      <c r="J92" s="91" t="s">
        <v>27</v>
      </c>
      <c r="K92" s="334" t="s">
        <v>43</v>
      </c>
      <c r="L92" s="336"/>
      <c r="M92" s="334" t="s">
        <v>29</v>
      </c>
      <c r="N92" s="335"/>
      <c r="O92" s="336"/>
      <c r="P92" s="104" t="s">
        <v>3</v>
      </c>
      <c r="Q92" s="105" t="s">
        <v>9</v>
      </c>
    </row>
    <row r="93" spans="1:17" ht="30.75" customHeight="1" thickBot="1">
      <c r="A93" s="56" t="e">
        <f>IF(B93="","",VLOOKUP(B93,名簿!B$8:G$106,4,FALSE))</f>
        <v>#N/A</v>
      </c>
      <c r="B93" s="333">
        <f>+'一覧表 女子'!$A29</f>
        <v>0</v>
      </c>
      <c r="C93" s="333"/>
      <c r="D93" s="337" t="e">
        <f>IF(B93="","",VLOOKUP(B93,名簿!B$8:G$106,2,FALSE))</f>
        <v>#N/A</v>
      </c>
      <c r="E93" s="337" t="e">
        <f>IF(D93="","",LOOKUP(D93,名簿!E$8:E$106,名簿!F$8:F$106))</f>
        <v>#N/A</v>
      </c>
      <c r="F93" s="337" t="e">
        <f>IF(E93="","",LOOKUP(E93,名簿!F$8:F$106,名簿!G$8:G$106))</f>
        <v>#N/A</v>
      </c>
      <c r="G93" s="57" t="e">
        <f>IF(B93="","",VLOOKUP(B93,名簿!B$8:G$106,5,FALSE))</f>
        <v>#N/A</v>
      </c>
      <c r="H93" s="58" t="e">
        <f>IF(B93="","",VLOOKUP(B93,名簿!B$8:G$106,6,FALSE))</f>
        <v>#N/A</v>
      </c>
      <c r="I93" s="339"/>
      <c r="J93" s="56" t="e">
        <f>IF(K93="","",VLOOKUP(K93,名簿!B$8:L$106,4,FALSE))</f>
        <v>#N/A</v>
      </c>
      <c r="K93" s="340">
        <f>+'一覧表 女子'!$A29</f>
        <v>0</v>
      </c>
      <c r="L93" s="341"/>
      <c r="M93" s="342" t="e">
        <f>IF(K93="","",VLOOKUP(K93,名簿!B$8:L$106,2,FALSE))</f>
        <v>#N/A</v>
      </c>
      <c r="N93" s="343"/>
      <c r="O93" s="344"/>
      <c r="P93" s="57" t="e">
        <f>IF(K93="","",VLOOKUP(K93,名簿!B$8:L$106,5,FALSE))</f>
        <v>#N/A</v>
      </c>
      <c r="Q93" s="58" t="e">
        <f>IF(K93="","",VLOOKUP(K93,名簿!B$8:L$106,6,FALSE))</f>
        <v>#N/A</v>
      </c>
    </row>
    <row r="94" spans="1:17" ht="3.75" customHeight="1" thickBot="1">
      <c r="A94" s="338"/>
      <c r="B94" s="338"/>
      <c r="C94" s="338"/>
      <c r="D94" s="338"/>
      <c r="E94" s="338"/>
      <c r="F94" s="338"/>
      <c r="G94" s="338"/>
      <c r="H94" s="338"/>
      <c r="I94" s="339"/>
      <c r="J94" s="345"/>
      <c r="K94" s="345"/>
      <c r="L94" s="345"/>
      <c r="M94" s="345"/>
      <c r="N94" s="345"/>
      <c r="O94" s="345"/>
      <c r="P94" s="345"/>
      <c r="Q94" s="345"/>
    </row>
    <row r="95" spans="1:17" ht="16.5" customHeight="1">
      <c r="A95" s="327" t="s">
        <v>25</v>
      </c>
      <c r="B95" s="328"/>
      <c r="C95" s="329">
        <f>+'一覧表 女子'!G30</f>
        <v>0</v>
      </c>
      <c r="D95" s="329"/>
      <c r="E95" s="89" t="s">
        <v>26</v>
      </c>
      <c r="F95" s="330">
        <f>+'一覧表 女子'!H30</f>
        <v>0</v>
      </c>
      <c r="G95" s="331"/>
      <c r="H95" s="332"/>
      <c r="I95" s="339"/>
      <c r="J95" s="346" t="s">
        <v>25</v>
      </c>
      <c r="K95" s="347"/>
      <c r="L95" s="330">
        <f>+'一覧表 女子'!I30</f>
        <v>0</v>
      </c>
      <c r="M95" s="348"/>
      <c r="N95" s="89" t="s">
        <v>26</v>
      </c>
      <c r="O95" s="330">
        <f>+'一覧表 女子'!J30</f>
        <v>0</v>
      </c>
      <c r="P95" s="331"/>
      <c r="Q95" s="332"/>
    </row>
    <row r="96" spans="1:17" ht="11.25" customHeight="1">
      <c r="A96" s="91" t="s">
        <v>27</v>
      </c>
      <c r="B96" s="326" t="s">
        <v>43</v>
      </c>
      <c r="C96" s="326"/>
      <c r="D96" s="326" t="s">
        <v>29</v>
      </c>
      <c r="E96" s="326"/>
      <c r="F96" s="326"/>
      <c r="G96" s="104" t="s">
        <v>3</v>
      </c>
      <c r="H96" s="105" t="s">
        <v>9</v>
      </c>
      <c r="I96" s="339"/>
      <c r="J96" s="91" t="s">
        <v>27</v>
      </c>
      <c r="K96" s="334" t="s">
        <v>43</v>
      </c>
      <c r="L96" s="336"/>
      <c r="M96" s="334" t="s">
        <v>29</v>
      </c>
      <c r="N96" s="335"/>
      <c r="O96" s="336"/>
      <c r="P96" s="104" t="s">
        <v>3</v>
      </c>
      <c r="Q96" s="105" t="s">
        <v>9</v>
      </c>
    </row>
    <row r="97" spans="1:17" ht="30.75" customHeight="1" thickBot="1">
      <c r="A97" s="56" t="e">
        <f>IF(B97="","",VLOOKUP(B97,名簿!B$8:G$106,4,FALSE))</f>
        <v>#N/A</v>
      </c>
      <c r="B97" s="333">
        <f>+'一覧表 女子'!$A30</f>
        <v>0</v>
      </c>
      <c r="C97" s="333"/>
      <c r="D97" s="337" t="e">
        <f>IF(B97="","",VLOOKUP(B97,名簿!B$8:G$106,2,FALSE))</f>
        <v>#N/A</v>
      </c>
      <c r="E97" s="337" t="e">
        <f>IF(D97="","",LOOKUP(D97,名簿!E$8:E$106,名簿!F$8:F$106))</f>
        <v>#N/A</v>
      </c>
      <c r="F97" s="337" t="e">
        <f>IF(E97="","",LOOKUP(E97,名簿!F$8:F$106,名簿!G$8:G$106))</f>
        <v>#N/A</v>
      </c>
      <c r="G97" s="57" t="e">
        <f>IF(B97="","",VLOOKUP(B97,名簿!B$8:G$106,5,FALSE))</f>
        <v>#N/A</v>
      </c>
      <c r="H97" s="58" t="e">
        <f>IF(B97="","",VLOOKUP(B97,名簿!B$8:G$106,6,FALSE))</f>
        <v>#N/A</v>
      </c>
      <c r="I97" s="339"/>
      <c r="J97" s="56" t="e">
        <f>IF(K97="","",VLOOKUP(K97,名簿!B$8:L$106,4,FALSE))</f>
        <v>#N/A</v>
      </c>
      <c r="K97" s="340">
        <f>+'一覧表 女子'!$A30</f>
        <v>0</v>
      </c>
      <c r="L97" s="341"/>
      <c r="M97" s="342" t="e">
        <f>IF(K97="","",VLOOKUP(K97,名簿!B$8:L$106,2,FALSE))</f>
        <v>#N/A</v>
      </c>
      <c r="N97" s="343"/>
      <c r="O97" s="344"/>
      <c r="P97" s="57" t="e">
        <f>IF(K97="","",VLOOKUP(K97,名簿!B$8:L$106,5,FALSE))</f>
        <v>#N/A</v>
      </c>
      <c r="Q97" s="58" t="e">
        <f>IF(K97="","",VLOOKUP(K97,名簿!B$8:L$106,6,FALSE))</f>
        <v>#N/A</v>
      </c>
    </row>
    <row r="98" spans="1:17" ht="3.75" customHeight="1" thickBot="1">
      <c r="A98" s="338"/>
      <c r="B98" s="338"/>
      <c r="C98" s="338"/>
      <c r="D98" s="338"/>
      <c r="E98" s="338"/>
      <c r="F98" s="338"/>
      <c r="G98" s="338"/>
      <c r="H98" s="338"/>
      <c r="I98" s="339"/>
      <c r="J98" s="345"/>
      <c r="K98" s="345"/>
      <c r="L98" s="345"/>
      <c r="M98" s="345"/>
      <c r="N98" s="345"/>
      <c r="O98" s="345"/>
      <c r="P98" s="345"/>
      <c r="Q98" s="345"/>
    </row>
    <row r="99" spans="1:17" ht="16.5" customHeight="1">
      <c r="A99" s="327" t="s">
        <v>25</v>
      </c>
      <c r="B99" s="328"/>
      <c r="C99" s="329">
        <f>+'一覧表 女子'!G31</f>
        <v>0</v>
      </c>
      <c r="D99" s="329"/>
      <c r="E99" s="89" t="s">
        <v>26</v>
      </c>
      <c r="F99" s="330">
        <f>+'一覧表 女子'!H31</f>
        <v>0</v>
      </c>
      <c r="G99" s="331"/>
      <c r="H99" s="332"/>
      <c r="I99" s="339"/>
      <c r="J99" s="346" t="s">
        <v>25</v>
      </c>
      <c r="K99" s="347"/>
      <c r="L99" s="330">
        <f>+'一覧表 女子'!I31</f>
        <v>0</v>
      </c>
      <c r="M99" s="348"/>
      <c r="N99" s="89" t="s">
        <v>26</v>
      </c>
      <c r="O99" s="330">
        <f>+'一覧表 女子'!J31</f>
        <v>0</v>
      </c>
      <c r="P99" s="331"/>
      <c r="Q99" s="332"/>
    </row>
    <row r="100" spans="1:17" ht="11.25" customHeight="1">
      <c r="A100" s="91" t="s">
        <v>27</v>
      </c>
      <c r="B100" s="326" t="s">
        <v>43</v>
      </c>
      <c r="C100" s="326"/>
      <c r="D100" s="326" t="s">
        <v>29</v>
      </c>
      <c r="E100" s="326"/>
      <c r="F100" s="326"/>
      <c r="G100" s="104" t="s">
        <v>3</v>
      </c>
      <c r="H100" s="105" t="s">
        <v>9</v>
      </c>
      <c r="I100" s="339"/>
      <c r="J100" s="91" t="s">
        <v>27</v>
      </c>
      <c r="K100" s="334" t="s">
        <v>43</v>
      </c>
      <c r="L100" s="336"/>
      <c r="M100" s="334" t="s">
        <v>29</v>
      </c>
      <c r="N100" s="335"/>
      <c r="O100" s="336"/>
      <c r="P100" s="104" t="s">
        <v>3</v>
      </c>
      <c r="Q100" s="105" t="s">
        <v>9</v>
      </c>
    </row>
    <row r="101" spans="1:17" ht="30.75" customHeight="1" thickBot="1">
      <c r="A101" s="56" t="e">
        <f>IF(B101="","",VLOOKUP(B101,名簿!B$8:G$106,4,FALSE))</f>
        <v>#N/A</v>
      </c>
      <c r="B101" s="333">
        <f>+'一覧表 女子'!$A31</f>
        <v>0</v>
      </c>
      <c r="C101" s="333"/>
      <c r="D101" s="337" t="e">
        <f>IF(B101="","",VLOOKUP(B101,名簿!B$8:G$106,2,FALSE))</f>
        <v>#N/A</v>
      </c>
      <c r="E101" s="337" t="e">
        <f>IF(D101="","",LOOKUP(D101,名簿!E$8:E$106,名簿!F$8:F$106))</f>
        <v>#N/A</v>
      </c>
      <c r="F101" s="337" t="e">
        <f>IF(E101="","",LOOKUP(E101,名簿!F$8:F$106,名簿!G$8:G$106))</f>
        <v>#N/A</v>
      </c>
      <c r="G101" s="57" t="e">
        <f>IF(B101="","",VLOOKUP(B101,名簿!B$8:G$106,5,FALSE))</f>
        <v>#N/A</v>
      </c>
      <c r="H101" s="58" t="e">
        <f>IF(B101="","",VLOOKUP(B101,名簿!B$8:G$106,6,FALSE))</f>
        <v>#N/A</v>
      </c>
      <c r="I101" s="339"/>
      <c r="J101" s="56" t="e">
        <f>IF(K101="","",VLOOKUP(K101,名簿!B$8:L$106,4,FALSE))</f>
        <v>#N/A</v>
      </c>
      <c r="K101" s="340">
        <f>+'一覧表 女子'!$A31</f>
        <v>0</v>
      </c>
      <c r="L101" s="341"/>
      <c r="M101" s="342" t="e">
        <f>IF(K101="","",VLOOKUP(K101,名簿!B$8:L$106,2,FALSE))</f>
        <v>#N/A</v>
      </c>
      <c r="N101" s="343"/>
      <c r="O101" s="344"/>
      <c r="P101" s="57" t="e">
        <f>IF(K101="","",VLOOKUP(K101,名簿!B$8:L$106,5,FALSE))</f>
        <v>#N/A</v>
      </c>
      <c r="Q101" s="58" t="e">
        <f>IF(K101="","",VLOOKUP(K101,名簿!B$8:L$106,6,FALSE))</f>
        <v>#N/A</v>
      </c>
    </row>
    <row r="102" spans="1:17" ht="3.75" customHeight="1" thickBot="1">
      <c r="A102" s="338"/>
      <c r="B102" s="338"/>
      <c r="C102" s="338"/>
      <c r="D102" s="338"/>
      <c r="E102" s="338"/>
      <c r="F102" s="338"/>
      <c r="G102" s="338"/>
      <c r="H102" s="338"/>
      <c r="I102" s="339"/>
      <c r="J102" s="345"/>
      <c r="K102" s="345"/>
      <c r="L102" s="345"/>
      <c r="M102" s="345"/>
      <c r="N102" s="345"/>
      <c r="O102" s="345"/>
      <c r="P102" s="345"/>
      <c r="Q102" s="345"/>
    </row>
    <row r="103" spans="1:17" ht="16.5" customHeight="1">
      <c r="A103" s="327" t="s">
        <v>25</v>
      </c>
      <c r="B103" s="328"/>
      <c r="C103" s="329">
        <f>+'一覧表 女子'!G32</f>
        <v>0</v>
      </c>
      <c r="D103" s="329"/>
      <c r="E103" s="89" t="s">
        <v>26</v>
      </c>
      <c r="F103" s="330">
        <f>+'一覧表 女子'!H32</f>
        <v>0</v>
      </c>
      <c r="G103" s="331"/>
      <c r="H103" s="332"/>
      <c r="I103" s="339"/>
      <c r="J103" s="346" t="s">
        <v>25</v>
      </c>
      <c r="K103" s="347"/>
      <c r="L103" s="330">
        <f>+'一覧表 女子'!I32</f>
        <v>0</v>
      </c>
      <c r="M103" s="348"/>
      <c r="N103" s="89" t="s">
        <v>26</v>
      </c>
      <c r="O103" s="330">
        <f>+'一覧表 女子'!J32</f>
        <v>0</v>
      </c>
      <c r="P103" s="331"/>
      <c r="Q103" s="332"/>
    </row>
    <row r="104" spans="1:17" ht="11.25" customHeight="1">
      <c r="A104" s="91" t="s">
        <v>27</v>
      </c>
      <c r="B104" s="326" t="s">
        <v>43</v>
      </c>
      <c r="C104" s="326"/>
      <c r="D104" s="326" t="s">
        <v>29</v>
      </c>
      <c r="E104" s="326"/>
      <c r="F104" s="326"/>
      <c r="G104" s="104" t="s">
        <v>3</v>
      </c>
      <c r="H104" s="105" t="s">
        <v>9</v>
      </c>
      <c r="I104" s="339"/>
      <c r="J104" s="91" t="s">
        <v>27</v>
      </c>
      <c r="K104" s="334" t="s">
        <v>43</v>
      </c>
      <c r="L104" s="336"/>
      <c r="M104" s="334" t="s">
        <v>29</v>
      </c>
      <c r="N104" s="335"/>
      <c r="O104" s="336"/>
      <c r="P104" s="104" t="s">
        <v>3</v>
      </c>
      <c r="Q104" s="105" t="s">
        <v>9</v>
      </c>
    </row>
    <row r="105" spans="1:17" ht="30.75" customHeight="1" thickBot="1">
      <c r="A105" s="56" t="e">
        <f>IF(B105="","",VLOOKUP(B105,名簿!B$8:G$106,4,FALSE))</f>
        <v>#N/A</v>
      </c>
      <c r="B105" s="333">
        <f>+'一覧表 女子'!$A32</f>
        <v>0</v>
      </c>
      <c r="C105" s="333"/>
      <c r="D105" s="337" t="e">
        <f>IF(B105="","",VLOOKUP(B105,名簿!B$8:G$106,2,FALSE))</f>
        <v>#N/A</v>
      </c>
      <c r="E105" s="337" t="e">
        <f>IF(D105="","",LOOKUP(D105,名簿!E$8:E$106,名簿!F$8:F$106))</f>
        <v>#N/A</v>
      </c>
      <c r="F105" s="337" t="e">
        <f>IF(E105="","",LOOKUP(E105,名簿!F$8:F$106,名簿!G$8:G$106))</f>
        <v>#N/A</v>
      </c>
      <c r="G105" s="57" t="e">
        <f>IF(B105="","",VLOOKUP(B105,名簿!B$8:G$106,5,FALSE))</f>
        <v>#N/A</v>
      </c>
      <c r="H105" s="58" t="e">
        <f>IF(B105="","",VLOOKUP(B105,名簿!B$8:G$106,6,FALSE))</f>
        <v>#N/A</v>
      </c>
      <c r="I105" s="339"/>
      <c r="J105" s="56" t="e">
        <f>IF(K105="","",VLOOKUP(K105,名簿!B$8:L$106,4,FALSE))</f>
        <v>#N/A</v>
      </c>
      <c r="K105" s="340">
        <f>+'一覧表 女子'!$A32</f>
        <v>0</v>
      </c>
      <c r="L105" s="341"/>
      <c r="M105" s="342" t="e">
        <f>IF(K105="","",VLOOKUP(K105,名簿!B$8:L$106,2,FALSE))</f>
        <v>#N/A</v>
      </c>
      <c r="N105" s="343"/>
      <c r="O105" s="344"/>
      <c r="P105" s="57" t="e">
        <f>IF(K105="","",VLOOKUP(K105,名簿!B$8:L$106,5,FALSE))</f>
        <v>#N/A</v>
      </c>
      <c r="Q105" s="58" t="e">
        <f>IF(K105="","",VLOOKUP(K105,名簿!B$8:L$106,6,FALSE))</f>
        <v>#N/A</v>
      </c>
    </row>
    <row r="106" spans="1:17" ht="3.75" customHeight="1" thickBot="1">
      <c r="A106" s="338"/>
      <c r="B106" s="338"/>
      <c r="C106" s="338"/>
      <c r="D106" s="338"/>
      <c r="E106" s="338"/>
      <c r="F106" s="338"/>
      <c r="G106" s="338"/>
      <c r="H106" s="338"/>
      <c r="I106" s="339"/>
      <c r="J106" s="345"/>
      <c r="K106" s="345"/>
      <c r="L106" s="345"/>
      <c r="M106" s="345"/>
      <c r="N106" s="345"/>
      <c r="O106" s="345"/>
      <c r="P106" s="345"/>
      <c r="Q106" s="345"/>
    </row>
    <row r="107" spans="1:17" ht="16.5" customHeight="1">
      <c r="A107" s="327" t="s">
        <v>25</v>
      </c>
      <c r="B107" s="328"/>
      <c r="C107" s="329">
        <f>+'一覧表 女子'!G33</f>
        <v>0</v>
      </c>
      <c r="D107" s="329"/>
      <c r="E107" s="89" t="s">
        <v>26</v>
      </c>
      <c r="F107" s="330">
        <f>+'一覧表 女子'!H33</f>
        <v>0</v>
      </c>
      <c r="G107" s="331"/>
      <c r="H107" s="332"/>
      <c r="I107" s="339"/>
      <c r="J107" s="346" t="s">
        <v>25</v>
      </c>
      <c r="K107" s="347"/>
      <c r="L107" s="330">
        <f>+'一覧表 女子'!I33</f>
        <v>0</v>
      </c>
      <c r="M107" s="348"/>
      <c r="N107" s="89" t="s">
        <v>26</v>
      </c>
      <c r="O107" s="330">
        <f>+'一覧表 女子'!J33</f>
        <v>0</v>
      </c>
      <c r="P107" s="331"/>
      <c r="Q107" s="332"/>
    </row>
    <row r="108" spans="1:17" ht="11.25" customHeight="1">
      <c r="A108" s="91" t="s">
        <v>27</v>
      </c>
      <c r="B108" s="326" t="s">
        <v>43</v>
      </c>
      <c r="C108" s="326"/>
      <c r="D108" s="326" t="s">
        <v>29</v>
      </c>
      <c r="E108" s="326"/>
      <c r="F108" s="326"/>
      <c r="G108" s="104" t="s">
        <v>3</v>
      </c>
      <c r="H108" s="105" t="s">
        <v>9</v>
      </c>
      <c r="I108" s="339"/>
      <c r="J108" s="91" t="s">
        <v>27</v>
      </c>
      <c r="K108" s="334" t="s">
        <v>43</v>
      </c>
      <c r="L108" s="336"/>
      <c r="M108" s="334" t="s">
        <v>29</v>
      </c>
      <c r="N108" s="335"/>
      <c r="O108" s="336"/>
      <c r="P108" s="104" t="s">
        <v>3</v>
      </c>
      <c r="Q108" s="105" t="s">
        <v>9</v>
      </c>
    </row>
    <row r="109" spans="1:17" ht="30.75" customHeight="1" thickBot="1">
      <c r="A109" s="56" t="e">
        <f>IF(B109="","",VLOOKUP(B109,名簿!B$8:G$106,4,FALSE))</f>
        <v>#N/A</v>
      </c>
      <c r="B109" s="333">
        <f>+'一覧表 女子'!$A33</f>
        <v>0</v>
      </c>
      <c r="C109" s="333"/>
      <c r="D109" s="337" t="e">
        <f>IF(B109="","",VLOOKUP(B109,名簿!B$8:G$106,2,FALSE))</f>
        <v>#N/A</v>
      </c>
      <c r="E109" s="337" t="e">
        <f>IF(D109="","",LOOKUP(D109,名簿!E$8:E$106,名簿!F$8:F$106))</f>
        <v>#N/A</v>
      </c>
      <c r="F109" s="337" t="e">
        <f>IF(E109="","",LOOKUP(E109,名簿!F$8:F$106,名簿!G$8:G$106))</f>
        <v>#N/A</v>
      </c>
      <c r="G109" s="57" t="e">
        <f>IF(B109="","",VLOOKUP(B109,名簿!B$8:G$106,5,FALSE))</f>
        <v>#N/A</v>
      </c>
      <c r="H109" s="58" t="e">
        <f>IF(B109="","",VLOOKUP(B109,名簿!B$8:G$106,6,FALSE))</f>
        <v>#N/A</v>
      </c>
      <c r="I109" s="339"/>
      <c r="J109" s="56" t="e">
        <f>IF(K109="","",VLOOKUP(K109,名簿!B$8:L$106,4,FALSE))</f>
        <v>#N/A</v>
      </c>
      <c r="K109" s="340">
        <f>+'一覧表 女子'!$A33</f>
        <v>0</v>
      </c>
      <c r="L109" s="341"/>
      <c r="M109" s="342" t="e">
        <f>IF(K109="","",VLOOKUP(K109,名簿!B$8:L$106,2,FALSE))</f>
        <v>#N/A</v>
      </c>
      <c r="N109" s="343"/>
      <c r="O109" s="344"/>
      <c r="P109" s="57" t="e">
        <f>IF(K109="","",VLOOKUP(K109,名簿!B$8:L$106,5,FALSE))</f>
        <v>#N/A</v>
      </c>
      <c r="Q109" s="58" t="e">
        <f>IF(K109="","",VLOOKUP(K109,名簿!B$8:L$106,6,FALSE))</f>
        <v>#N/A</v>
      </c>
    </row>
    <row r="110" spans="1:17" ht="3.75" customHeight="1" thickBot="1">
      <c r="A110" s="338"/>
      <c r="B110" s="338"/>
      <c r="C110" s="338"/>
      <c r="D110" s="338"/>
      <c r="E110" s="338"/>
      <c r="F110" s="338"/>
      <c r="G110" s="338"/>
      <c r="H110" s="338"/>
      <c r="I110" s="339"/>
      <c r="J110" s="345"/>
      <c r="K110" s="345"/>
      <c r="L110" s="345"/>
      <c r="M110" s="345"/>
      <c r="N110" s="345"/>
      <c r="O110" s="345"/>
      <c r="P110" s="345"/>
      <c r="Q110" s="345"/>
    </row>
    <row r="111" spans="1:17" ht="16.5" customHeight="1">
      <c r="A111" s="327" t="s">
        <v>25</v>
      </c>
      <c r="B111" s="328"/>
      <c r="C111" s="329">
        <f>+'一覧表 女子'!G34</f>
        <v>0</v>
      </c>
      <c r="D111" s="329"/>
      <c r="E111" s="89" t="s">
        <v>26</v>
      </c>
      <c r="F111" s="330">
        <f>+'一覧表 女子'!H34</f>
        <v>0</v>
      </c>
      <c r="G111" s="331"/>
      <c r="H111" s="332"/>
      <c r="I111" s="339"/>
      <c r="J111" s="346" t="s">
        <v>25</v>
      </c>
      <c r="K111" s="347"/>
      <c r="L111" s="330">
        <f>+'一覧表 女子'!I34</f>
        <v>0</v>
      </c>
      <c r="M111" s="348"/>
      <c r="N111" s="89" t="s">
        <v>26</v>
      </c>
      <c r="O111" s="330">
        <f>+'一覧表 女子'!J34</f>
        <v>0</v>
      </c>
      <c r="P111" s="331"/>
      <c r="Q111" s="332"/>
    </row>
    <row r="112" spans="1:17" ht="11.25" customHeight="1">
      <c r="A112" s="91" t="s">
        <v>27</v>
      </c>
      <c r="B112" s="326" t="s">
        <v>43</v>
      </c>
      <c r="C112" s="326"/>
      <c r="D112" s="326" t="s">
        <v>29</v>
      </c>
      <c r="E112" s="326"/>
      <c r="F112" s="326"/>
      <c r="G112" s="104" t="s">
        <v>3</v>
      </c>
      <c r="H112" s="105" t="s">
        <v>9</v>
      </c>
      <c r="I112" s="339"/>
      <c r="J112" s="91" t="s">
        <v>27</v>
      </c>
      <c r="K112" s="334" t="s">
        <v>43</v>
      </c>
      <c r="L112" s="336"/>
      <c r="M112" s="334" t="s">
        <v>29</v>
      </c>
      <c r="N112" s="335"/>
      <c r="O112" s="336"/>
      <c r="P112" s="104" t="s">
        <v>3</v>
      </c>
      <c r="Q112" s="105" t="s">
        <v>9</v>
      </c>
    </row>
    <row r="113" spans="1:17" ht="30.75" customHeight="1" thickBot="1">
      <c r="A113" s="56" t="e">
        <f>IF(B113="","",VLOOKUP(B113,名簿!B$8:G$106,4,FALSE))</f>
        <v>#N/A</v>
      </c>
      <c r="B113" s="333">
        <f>+'一覧表 女子'!$A34</f>
        <v>0</v>
      </c>
      <c r="C113" s="333"/>
      <c r="D113" s="337" t="e">
        <f>IF(B113="","",VLOOKUP(B113,名簿!B$8:G$106,2,FALSE))</f>
        <v>#N/A</v>
      </c>
      <c r="E113" s="337" t="e">
        <f>IF(D113="","",LOOKUP(D113,名簿!E$8:E$106,名簿!F$8:F$106))</f>
        <v>#N/A</v>
      </c>
      <c r="F113" s="337" t="e">
        <f>IF(E113="","",LOOKUP(E113,名簿!F$8:F$106,名簿!G$8:G$106))</f>
        <v>#N/A</v>
      </c>
      <c r="G113" s="57" t="e">
        <f>IF(B113="","",VLOOKUP(B113,名簿!B$8:G$106,5,FALSE))</f>
        <v>#N/A</v>
      </c>
      <c r="H113" s="58" t="e">
        <f>IF(B113="","",VLOOKUP(B113,名簿!B$8:G$106,6,FALSE))</f>
        <v>#N/A</v>
      </c>
      <c r="I113" s="339"/>
      <c r="J113" s="56" t="e">
        <f>IF(K113="","",VLOOKUP(K113,名簿!B$8:L$106,4,FALSE))</f>
        <v>#N/A</v>
      </c>
      <c r="K113" s="340">
        <f>+'一覧表 女子'!$A34</f>
        <v>0</v>
      </c>
      <c r="L113" s="341"/>
      <c r="M113" s="342" t="e">
        <f>IF(K113="","",VLOOKUP(K113,名簿!B$8:L$106,2,FALSE))</f>
        <v>#N/A</v>
      </c>
      <c r="N113" s="343"/>
      <c r="O113" s="344"/>
      <c r="P113" s="57" t="e">
        <f>IF(K113="","",VLOOKUP(K113,名簿!B$8:L$106,5,FALSE))</f>
        <v>#N/A</v>
      </c>
      <c r="Q113" s="58" t="e">
        <f>IF(K113="","",VLOOKUP(K113,名簿!B$8:L$106,6,FALSE))</f>
        <v>#N/A</v>
      </c>
    </row>
    <row r="114" spans="1:17" ht="3.75" customHeight="1" thickBot="1">
      <c r="A114" s="338"/>
      <c r="B114" s="338"/>
      <c r="C114" s="338"/>
      <c r="D114" s="338"/>
      <c r="E114" s="338"/>
      <c r="F114" s="338"/>
      <c r="G114" s="338"/>
      <c r="H114" s="338"/>
      <c r="I114" s="339"/>
      <c r="J114" s="345"/>
      <c r="K114" s="345"/>
      <c r="L114" s="345"/>
      <c r="M114" s="345"/>
      <c r="N114" s="345"/>
      <c r="O114" s="345"/>
      <c r="P114" s="345"/>
      <c r="Q114" s="345"/>
    </row>
    <row r="115" spans="1:17" ht="16.5" customHeight="1">
      <c r="A115" s="327" t="s">
        <v>25</v>
      </c>
      <c r="B115" s="328"/>
      <c r="C115" s="329">
        <f>+'一覧表 女子'!G35</f>
        <v>0</v>
      </c>
      <c r="D115" s="329"/>
      <c r="E115" s="89" t="s">
        <v>26</v>
      </c>
      <c r="F115" s="330">
        <f>+'一覧表 女子'!H35</f>
        <v>0</v>
      </c>
      <c r="G115" s="331"/>
      <c r="H115" s="332"/>
      <c r="I115" s="339"/>
      <c r="J115" s="346" t="s">
        <v>25</v>
      </c>
      <c r="K115" s="347"/>
      <c r="L115" s="330">
        <f>+'一覧表 女子'!I35</f>
        <v>0</v>
      </c>
      <c r="M115" s="348"/>
      <c r="N115" s="89" t="s">
        <v>26</v>
      </c>
      <c r="O115" s="330">
        <f>+'一覧表 女子'!J35</f>
        <v>0</v>
      </c>
      <c r="P115" s="331"/>
      <c r="Q115" s="332"/>
    </row>
    <row r="116" spans="1:17" ht="11.25" customHeight="1">
      <c r="A116" s="91" t="s">
        <v>27</v>
      </c>
      <c r="B116" s="326" t="s">
        <v>43</v>
      </c>
      <c r="C116" s="326"/>
      <c r="D116" s="326" t="s">
        <v>29</v>
      </c>
      <c r="E116" s="326"/>
      <c r="F116" s="326"/>
      <c r="G116" s="104" t="s">
        <v>3</v>
      </c>
      <c r="H116" s="105" t="s">
        <v>9</v>
      </c>
      <c r="I116" s="339"/>
      <c r="J116" s="91" t="s">
        <v>27</v>
      </c>
      <c r="K116" s="334" t="s">
        <v>43</v>
      </c>
      <c r="L116" s="336"/>
      <c r="M116" s="334" t="s">
        <v>29</v>
      </c>
      <c r="N116" s="335"/>
      <c r="O116" s="336"/>
      <c r="P116" s="104" t="s">
        <v>3</v>
      </c>
      <c r="Q116" s="105" t="s">
        <v>9</v>
      </c>
    </row>
    <row r="117" spans="1:17" ht="30.75" customHeight="1" thickBot="1">
      <c r="A117" s="56" t="e">
        <f>IF(B117="","",VLOOKUP(B117,名簿!B$8:G$106,4,FALSE))</f>
        <v>#N/A</v>
      </c>
      <c r="B117" s="333">
        <f>+'一覧表 女子'!$A35</f>
        <v>0</v>
      </c>
      <c r="C117" s="333"/>
      <c r="D117" s="337" t="e">
        <f>IF(B117="","",VLOOKUP(B117,名簿!B$8:G$106,2,FALSE))</f>
        <v>#N/A</v>
      </c>
      <c r="E117" s="337" t="e">
        <f>IF(D117="","",LOOKUP(D117,名簿!E$8:E$106,名簿!F$8:F$106))</f>
        <v>#N/A</v>
      </c>
      <c r="F117" s="337" t="e">
        <f>IF(E117="","",LOOKUP(E117,名簿!F$8:F$106,名簿!G$8:G$106))</f>
        <v>#N/A</v>
      </c>
      <c r="G117" s="57" t="e">
        <f>IF(B117="","",VLOOKUP(B117,名簿!B$8:G$106,5,FALSE))</f>
        <v>#N/A</v>
      </c>
      <c r="H117" s="58" t="e">
        <f>IF(B117="","",VLOOKUP(B117,名簿!B$8:G$106,6,FALSE))</f>
        <v>#N/A</v>
      </c>
      <c r="I117" s="339"/>
      <c r="J117" s="56" t="e">
        <f>IF(K117="","",VLOOKUP(K117,名簿!B$8:L$106,4,FALSE))</f>
        <v>#N/A</v>
      </c>
      <c r="K117" s="340">
        <f>+'一覧表 女子'!$A35</f>
        <v>0</v>
      </c>
      <c r="L117" s="341"/>
      <c r="M117" s="342" t="e">
        <f>IF(K117="","",VLOOKUP(K117,名簿!B$8:L$106,2,FALSE))</f>
        <v>#N/A</v>
      </c>
      <c r="N117" s="343"/>
      <c r="O117" s="344"/>
      <c r="P117" s="57" t="e">
        <f>IF(K117="","",VLOOKUP(K117,名簿!B$8:L$106,5,FALSE))</f>
        <v>#N/A</v>
      </c>
      <c r="Q117" s="58" t="e">
        <f>IF(K117="","",VLOOKUP(K117,名簿!B$8:L$106,6,FALSE))</f>
        <v>#N/A</v>
      </c>
    </row>
    <row r="118" spans="1:17" ht="3.75" customHeight="1" thickBot="1">
      <c r="A118" s="338"/>
      <c r="B118" s="338"/>
      <c r="C118" s="338"/>
      <c r="D118" s="338"/>
      <c r="E118" s="338"/>
      <c r="F118" s="338"/>
      <c r="G118" s="338"/>
      <c r="H118" s="338"/>
      <c r="I118" s="339"/>
      <c r="J118" s="345"/>
      <c r="K118" s="345"/>
      <c r="L118" s="345"/>
      <c r="M118" s="345"/>
      <c r="N118" s="345"/>
      <c r="O118" s="345"/>
      <c r="P118" s="345"/>
      <c r="Q118" s="345"/>
    </row>
    <row r="119" spans="1:17" ht="16.5" customHeight="1">
      <c r="A119" s="327" t="s">
        <v>25</v>
      </c>
      <c r="B119" s="328"/>
      <c r="C119" s="329">
        <f>+'一覧表 女子'!G36</f>
        <v>0</v>
      </c>
      <c r="D119" s="329"/>
      <c r="E119" s="89" t="s">
        <v>26</v>
      </c>
      <c r="F119" s="330">
        <f>+'一覧表 女子'!H36</f>
        <v>0</v>
      </c>
      <c r="G119" s="331"/>
      <c r="H119" s="332"/>
      <c r="I119" s="339"/>
      <c r="J119" s="346" t="s">
        <v>25</v>
      </c>
      <c r="K119" s="347"/>
      <c r="L119" s="330">
        <f>+'一覧表 女子'!I36</f>
        <v>0</v>
      </c>
      <c r="M119" s="348"/>
      <c r="N119" s="89" t="s">
        <v>26</v>
      </c>
      <c r="O119" s="330">
        <f>+'一覧表 女子'!J36</f>
        <v>0</v>
      </c>
      <c r="P119" s="331"/>
      <c r="Q119" s="332"/>
    </row>
    <row r="120" spans="1:17" ht="11.25" customHeight="1">
      <c r="A120" s="91" t="s">
        <v>27</v>
      </c>
      <c r="B120" s="326" t="s">
        <v>43</v>
      </c>
      <c r="C120" s="326"/>
      <c r="D120" s="326" t="s">
        <v>29</v>
      </c>
      <c r="E120" s="326"/>
      <c r="F120" s="326"/>
      <c r="G120" s="104" t="s">
        <v>3</v>
      </c>
      <c r="H120" s="105" t="s">
        <v>9</v>
      </c>
      <c r="I120" s="339"/>
      <c r="J120" s="91" t="s">
        <v>27</v>
      </c>
      <c r="K120" s="334" t="s">
        <v>43</v>
      </c>
      <c r="L120" s="336"/>
      <c r="M120" s="334" t="s">
        <v>29</v>
      </c>
      <c r="N120" s="335"/>
      <c r="O120" s="336"/>
      <c r="P120" s="104" t="s">
        <v>3</v>
      </c>
      <c r="Q120" s="105" t="s">
        <v>9</v>
      </c>
    </row>
    <row r="121" spans="1:17" ht="30.75" customHeight="1" thickBot="1">
      <c r="A121" s="56" t="e">
        <f>IF(B121="","",VLOOKUP(B121,名簿!B$8:G$106,4,FALSE))</f>
        <v>#N/A</v>
      </c>
      <c r="B121" s="333">
        <f>+'一覧表 女子'!$A36</f>
        <v>0</v>
      </c>
      <c r="C121" s="333"/>
      <c r="D121" s="337" t="e">
        <f>IF(B121="","",VLOOKUP(B121,名簿!B$8:G$106,2,FALSE))</f>
        <v>#N/A</v>
      </c>
      <c r="E121" s="337" t="e">
        <f>IF(D121="","",LOOKUP(D121,名簿!E$8:E$106,名簿!F$8:F$106))</f>
        <v>#N/A</v>
      </c>
      <c r="F121" s="337" t="e">
        <f>IF(E121="","",LOOKUP(E121,名簿!F$8:F$106,名簿!G$8:G$106))</f>
        <v>#N/A</v>
      </c>
      <c r="G121" s="57" t="e">
        <f>IF(B121="","",VLOOKUP(B121,名簿!B$8:G$106,5,FALSE))</f>
        <v>#N/A</v>
      </c>
      <c r="H121" s="58" t="e">
        <f>IF(B121="","",VLOOKUP(B121,名簿!B$8:G$106,6,FALSE))</f>
        <v>#N/A</v>
      </c>
      <c r="I121" s="339"/>
      <c r="J121" s="56" t="e">
        <f>IF(K121="","",VLOOKUP(K121,名簿!B$8:L$106,4,FALSE))</f>
        <v>#N/A</v>
      </c>
      <c r="K121" s="340">
        <f>+'一覧表 女子'!$A36</f>
        <v>0</v>
      </c>
      <c r="L121" s="341"/>
      <c r="M121" s="342" t="e">
        <f>IF(K121="","",VLOOKUP(K121,名簿!B$8:L$106,2,FALSE))</f>
        <v>#N/A</v>
      </c>
      <c r="N121" s="343"/>
      <c r="O121" s="344"/>
      <c r="P121" s="57" t="e">
        <f>IF(K121="","",VLOOKUP(K121,名簿!B$8:L$106,5,FALSE))</f>
        <v>#N/A</v>
      </c>
      <c r="Q121" s="58" t="e">
        <f>IF(K121="","",VLOOKUP(K121,名簿!B$8:L$106,6,FALSE))</f>
        <v>#N/A</v>
      </c>
    </row>
    <row r="122" spans="1:17" ht="3.75" customHeight="1">
      <c r="A122" s="338"/>
      <c r="B122" s="338"/>
      <c r="C122" s="338"/>
      <c r="D122" s="338"/>
      <c r="E122" s="338"/>
      <c r="F122" s="338"/>
      <c r="G122" s="338"/>
      <c r="H122" s="338"/>
      <c r="I122" s="339"/>
      <c r="J122" s="338"/>
      <c r="K122" s="338"/>
      <c r="L122" s="338"/>
      <c r="M122" s="338"/>
      <c r="N122" s="338"/>
      <c r="O122" s="338"/>
      <c r="P122" s="338"/>
      <c r="Q122" s="338"/>
    </row>
  </sheetData>
  <protectedRanges>
    <protectedRange sqref="M77:Q77 M37:Q37 D77:H77 M45:Q45 M61:Q61 D37:H37 M69:Q69 D69:H69 M53:Q53 D61:H61 A117 M5:Q5 M21:Q21 M29:Q29 D29:H29 D53:H53 M13:Q13 D21:H21 D13:H13 M25:Q25 M65:Q65 A113 M17:Q17 D17:H17 D25:H25 D5:H5 A13 J13 J117 J113 M33:Q33 M57:Q57 M41:Q41 D41:H41 D33:H33 A41 J41 D57:H57 D65:H65 A5 J5 D45:H45 A53 J53 M73:Q73 D73:H73 A45 J45 M49:Q49 D49:H49 A49 J49 A61 A57 J61 J57 A69 A65 J69 J65 A77 A73 J109 D9:H9 A9 J105 A21 A17 J21 J17 A29 A25 J29 J25 A37 A33 J37 J33 J77 J73 M81:Q81 D81:H81 A81 J81 M117:Q117 D117:H117 M85:Q85 M101:Q101 M109:Q109 D109:H109 M93:Q93 D101:H101 D93:H93 M105:Q105 M97:Q97 D97:H97 D105:H105 D85:H85 A93 J93 M113:Q113 M121:Q121 D121:H121 D113:H113 A121 J121 A85 J85 M89:Q89 D89:H89 A89 J89 A101 A97 J101 J97 A109 A105 M9:Q9 J9" name="入力2_1" securityDescriptor="O:WDG:WDD:(A;;CC;;;WD)"/>
    <protectedRange sqref="F71 C71 F63 F31 C31 C63 F43 C43 F39 C39 F23 C23 O111 F3 C3 F15 C15 F11 C11 O115 F27 C27 B117 L3 L39 F19 C19 L11 O11 B113 O39 B41 K41 F35 C35 F55 C55 F51 C51 F67 C67 O3 L43 F59 B5 K5 C59 L51 O51 F75 C75 O43 B45 K45 F47 C47 L47 O47 B49 K49 B53 K53 L59 L55 K117 K113 F7 C7 K105 L115 B9 L111 B13 K13 L19 L15 O15 O19 B21 B17 K21 K17 L27 L23 O23 O27 B29 B25 K29 K25 L35 L31 O31 O35 B37 B33 K37 K33 O55 O59 B61 B57 K61 K57 L67 L63 O63 O67 B69 B65 K69 K65 L75 L71 O71 O75 B77 B73 K77 K73 F79 C79 L79 O79 B81 K81 F111 C111 F119 C119 F103 C103 F83 C83 F95 C95 F91 C91 F107 C107 L83 L119 F99 C99 L91 O91 O119 B121 K121 F115 C115 O83 B85 K85 F87 C87 L87 O87 B89 K89 B93 K93 L99 L95 O95 O99 B101 B97 K101 K97 L107 L103 O103 O107 B109 B105 K109 L7 O7 K9" name="種目_1" securityDescriptor="O:WDG:WDD:(A;;CC;;;WD)"/>
  </protectedRanges>
  <mergeCells count="510">
    <mergeCell ref="M121:O121"/>
    <mergeCell ref="A122:H122"/>
    <mergeCell ref="J122:Q122"/>
    <mergeCell ref="I119:I122"/>
    <mergeCell ref="B121:C121"/>
    <mergeCell ref="D121:F121"/>
    <mergeCell ref="J119:K119"/>
    <mergeCell ref="L119:M119"/>
    <mergeCell ref="O119:Q119"/>
    <mergeCell ref="A119:B119"/>
    <mergeCell ref="C119:D119"/>
    <mergeCell ref="F119:H119"/>
    <mergeCell ref="K121:L121"/>
    <mergeCell ref="B120:C120"/>
    <mergeCell ref="D120:F120"/>
    <mergeCell ref="K120:L120"/>
    <mergeCell ref="M120:O120"/>
    <mergeCell ref="M117:O117"/>
    <mergeCell ref="A118:H118"/>
    <mergeCell ref="J118:Q118"/>
    <mergeCell ref="I115:I118"/>
    <mergeCell ref="B117:C117"/>
    <mergeCell ref="D117:F117"/>
    <mergeCell ref="J115:K115"/>
    <mergeCell ref="L115:M115"/>
    <mergeCell ref="O115:Q115"/>
    <mergeCell ref="A115:B115"/>
    <mergeCell ref="C115:D115"/>
    <mergeCell ref="F115:H115"/>
    <mergeCell ref="K117:L117"/>
    <mergeCell ref="B116:C116"/>
    <mergeCell ref="D116:F116"/>
    <mergeCell ref="K116:L116"/>
    <mergeCell ref="M116:O116"/>
    <mergeCell ref="M113:O113"/>
    <mergeCell ref="A114:H114"/>
    <mergeCell ref="J114:Q114"/>
    <mergeCell ref="I111:I114"/>
    <mergeCell ref="B113:C113"/>
    <mergeCell ref="D113:F113"/>
    <mergeCell ref="J111:K111"/>
    <mergeCell ref="L111:M111"/>
    <mergeCell ref="O111:Q111"/>
    <mergeCell ref="A111:B111"/>
    <mergeCell ref="C111:D111"/>
    <mergeCell ref="F111:H111"/>
    <mergeCell ref="K113:L113"/>
    <mergeCell ref="B112:C112"/>
    <mergeCell ref="D112:F112"/>
    <mergeCell ref="K112:L112"/>
    <mergeCell ref="M112:O112"/>
    <mergeCell ref="M109:O109"/>
    <mergeCell ref="A110:H110"/>
    <mergeCell ref="J110:Q110"/>
    <mergeCell ref="I107:I110"/>
    <mergeCell ref="B109:C109"/>
    <mergeCell ref="D109:F109"/>
    <mergeCell ref="J107:K107"/>
    <mergeCell ref="L107:M107"/>
    <mergeCell ref="O107:Q107"/>
    <mergeCell ref="A107:B107"/>
    <mergeCell ref="C107:D107"/>
    <mergeCell ref="F107:H107"/>
    <mergeCell ref="K109:L109"/>
    <mergeCell ref="B108:C108"/>
    <mergeCell ref="D108:F108"/>
    <mergeCell ref="K108:L108"/>
    <mergeCell ref="M108:O108"/>
    <mergeCell ref="M105:O105"/>
    <mergeCell ref="A106:H106"/>
    <mergeCell ref="J106:Q106"/>
    <mergeCell ref="I103:I106"/>
    <mergeCell ref="B105:C105"/>
    <mergeCell ref="D105:F105"/>
    <mergeCell ref="J103:K103"/>
    <mergeCell ref="L103:M103"/>
    <mergeCell ref="O103:Q103"/>
    <mergeCell ref="A103:B103"/>
    <mergeCell ref="C103:D103"/>
    <mergeCell ref="F103:H103"/>
    <mergeCell ref="K105:L105"/>
    <mergeCell ref="B104:C104"/>
    <mergeCell ref="D104:F104"/>
    <mergeCell ref="K104:L104"/>
    <mergeCell ref="M104:O104"/>
    <mergeCell ref="M101:O101"/>
    <mergeCell ref="A102:H102"/>
    <mergeCell ref="J102:Q102"/>
    <mergeCell ref="I99:I102"/>
    <mergeCell ref="B101:C101"/>
    <mergeCell ref="D101:F101"/>
    <mergeCell ref="J99:K99"/>
    <mergeCell ref="L99:M99"/>
    <mergeCell ref="O99:Q99"/>
    <mergeCell ref="A99:B99"/>
    <mergeCell ref="C99:D99"/>
    <mergeCell ref="F99:H99"/>
    <mergeCell ref="K101:L101"/>
    <mergeCell ref="B100:C100"/>
    <mergeCell ref="D100:F100"/>
    <mergeCell ref="K100:L100"/>
    <mergeCell ref="M100:O100"/>
    <mergeCell ref="M97:O97"/>
    <mergeCell ref="A98:H98"/>
    <mergeCell ref="J98:Q98"/>
    <mergeCell ref="I95:I98"/>
    <mergeCell ref="B97:C97"/>
    <mergeCell ref="D97:F97"/>
    <mergeCell ref="J95:K95"/>
    <mergeCell ref="L95:M95"/>
    <mergeCell ref="O95:Q95"/>
    <mergeCell ref="A95:B95"/>
    <mergeCell ref="C95:D95"/>
    <mergeCell ref="F95:H95"/>
    <mergeCell ref="K97:L97"/>
    <mergeCell ref="B96:C96"/>
    <mergeCell ref="D96:F96"/>
    <mergeCell ref="K96:L96"/>
    <mergeCell ref="M96:O96"/>
    <mergeCell ref="M93:O93"/>
    <mergeCell ref="A94:H94"/>
    <mergeCell ref="J94:Q94"/>
    <mergeCell ref="I91:I94"/>
    <mergeCell ref="B93:C93"/>
    <mergeCell ref="D93:F93"/>
    <mergeCell ref="J91:K91"/>
    <mergeCell ref="L91:M91"/>
    <mergeCell ref="O91:Q91"/>
    <mergeCell ref="A91:B91"/>
    <mergeCell ref="C91:D91"/>
    <mergeCell ref="F91:H91"/>
    <mergeCell ref="K93:L93"/>
    <mergeCell ref="B92:C92"/>
    <mergeCell ref="D92:F92"/>
    <mergeCell ref="K92:L92"/>
    <mergeCell ref="M92:O92"/>
    <mergeCell ref="M89:O89"/>
    <mergeCell ref="A90:H90"/>
    <mergeCell ref="J90:Q90"/>
    <mergeCell ref="I87:I90"/>
    <mergeCell ref="B89:C89"/>
    <mergeCell ref="D89:F89"/>
    <mergeCell ref="J87:K87"/>
    <mergeCell ref="L87:M87"/>
    <mergeCell ref="O87:Q87"/>
    <mergeCell ref="A87:B87"/>
    <mergeCell ref="C87:D87"/>
    <mergeCell ref="F87:H87"/>
    <mergeCell ref="K89:L89"/>
    <mergeCell ref="B88:C88"/>
    <mergeCell ref="D88:F88"/>
    <mergeCell ref="K88:L88"/>
    <mergeCell ref="M88:O88"/>
    <mergeCell ref="K45:L45"/>
    <mergeCell ref="K85:L85"/>
    <mergeCell ref="D84:F84"/>
    <mergeCell ref="K84:L84"/>
    <mergeCell ref="K81:L81"/>
    <mergeCell ref="D80:F80"/>
    <mergeCell ref="K80:L80"/>
    <mergeCell ref="J79:K79"/>
    <mergeCell ref="L79:M79"/>
    <mergeCell ref="K77:L77"/>
    <mergeCell ref="M45:O45"/>
    <mergeCell ref="A46:H46"/>
    <mergeCell ref="J46:Q46"/>
    <mergeCell ref="I43:I46"/>
    <mergeCell ref="B45:C45"/>
    <mergeCell ref="D45:F45"/>
    <mergeCell ref="J43:K43"/>
    <mergeCell ref="L43:M43"/>
    <mergeCell ref="O43:Q43"/>
    <mergeCell ref="B44:C44"/>
    <mergeCell ref="D44:F44"/>
    <mergeCell ref="K44:L44"/>
    <mergeCell ref="M44:O44"/>
    <mergeCell ref="A43:B43"/>
    <mergeCell ref="C43:D43"/>
    <mergeCell ref="F43:H43"/>
    <mergeCell ref="M85:O85"/>
    <mergeCell ref="A86:H86"/>
    <mergeCell ref="J86:Q86"/>
    <mergeCell ref="I83:I86"/>
    <mergeCell ref="B85:C85"/>
    <mergeCell ref="D85:F85"/>
    <mergeCell ref="J83:K83"/>
    <mergeCell ref="L83:M83"/>
    <mergeCell ref="O83:Q83"/>
    <mergeCell ref="B84:C84"/>
    <mergeCell ref="M81:O81"/>
    <mergeCell ref="A82:H82"/>
    <mergeCell ref="J82:Q82"/>
    <mergeCell ref="I79:I82"/>
    <mergeCell ref="B81:C81"/>
    <mergeCell ref="D81:F81"/>
    <mergeCell ref="M84:O84"/>
    <mergeCell ref="A83:B83"/>
    <mergeCell ref="C83:D83"/>
    <mergeCell ref="F83:H83"/>
    <mergeCell ref="O79:Q79"/>
    <mergeCell ref="B80:C80"/>
    <mergeCell ref="M80:O80"/>
    <mergeCell ref="A79:B79"/>
    <mergeCell ref="C79:D79"/>
    <mergeCell ref="F79:H79"/>
    <mergeCell ref="M77:O77"/>
    <mergeCell ref="A78:H78"/>
    <mergeCell ref="J78:Q78"/>
    <mergeCell ref="I75:I78"/>
    <mergeCell ref="B77:C77"/>
    <mergeCell ref="D77:F77"/>
    <mergeCell ref="J75:K75"/>
    <mergeCell ref="L75:M75"/>
    <mergeCell ref="O75:Q75"/>
    <mergeCell ref="B76:C76"/>
    <mergeCell ref="D76:F76"/>
    <mergeCell ref="K76:L76"/>
    <mergeCell ref="M76:O76"/>
    <mergeCell ref="A75:B75"/>
    <mergeCell ref="C75:D75"/>
    <mergeCell ref="F75:H75"/>
    <mergeCell ref="M73:O73"/>
    <mergeCell ref="A74:H74"/>
    <mergeCell ref="J74:Q74"/>
    <mergeCell ref="I71:I74"/>
    <mergeCell ref="B73:C73"/>
    <mergeCell ref="D73:F73"/>
    <mergeCell ref="J71:K71"/>
    <mergeCell ref="L71:M71"/>
    <mergeCell ref="O71:Q71"/>
    <mergeCell ref="A71:B71"/>
    <mergeCell ref="C71:D71"/>
    <mergeCell ref="F71:H71"/>
    <mergeCell ref="K73:L73"/>
    <mergeCell ref="B72:C72"/>
    <mergeCell ref="D72:F72"/>
    <mergeCell ref="K72:L72"/>
    <mergeCell ref="M72:O72"/>
    <mergeCell ref="M69:O69"/>
    <mergeCell ref="A70:H70"/>
    <mergeCell ref="J70:Q70"/>
    <mergeCell ref="I67:I70"/>
    <mergeCell ref="B69:C69"/>
    <mergeCell ref="D69:F69"/>
    <mergeCell ref="J67:K67"/>
    <mergeCell ref="L67:M67"/>
    <mergeCell ref="O67:Q67"/>
    <mergeCell ref="A67:B67"/>
    <mergeCell ref="C67:D67"/>
    <mergeCell ref="F67:H67"/>
    <mergeCell ref="K69:L69"/>
    <mergeCell ref="B68:C68"/>
    <mergeCell ref="D68:F68"/>
    <mergeCell ref="K68:L68"/>
    <mergeCell ref="M68:O68"/>
    <mergeCell ref="M65:O65"/>
    <mergeCell ref="A66:H66"/>
    <mergeCell ref="J66:Q66"/>
    <mergeCell ref="I63:I66"/>
    <mergeCell ref="B65:C65"/>
    <mergeCell ref="D65:F65"/>
    <mergeCell ref="J63:K63"/>
    <mergeCell ref="L63:M63"/>
    <mergeCell ref="O63:Q63"/>
    <mergeCell ref="A63:B63"/>
    <mergeCell ref="C63:D63"/>
    <mergeCell ref="F63:H63"/>
    <mergeCell ref="K65:L65"/>
    <mergeCell ref="B64:C64"/>
    <mergeCell ref="D64:F64"/>
    <mergeCell ref="K64:L64"/>
    <mergeCell ref="M64:O64"/>
    <mergeCell ref="M61:O61"/>
    <mergeCell ref="A62:H62"/>
    <mergeCell ref="J62:Q62"/>
    <mergeCell ref="I59:I62"/>
    <mergeCell ref="B61:C61"/>
    <mergeCell ref="D61:F61"/>
    <mergeCell ref="J59:K59"/>
    <mergeCell ref="L59:M59"/>
    <mergeCell ref="O59:Q59"/>
    <mergeCell ref="A59:B59"/>
    <mergeCell ref="C59:D59"/>
    <mergeCell ref="F59:H59"/>
    <mergeCell ref="K61:L61"/>
    <mergeCell ref="B60:C60"/>
    <mergeCell ref="D60:F60"/>
    <mergeCell ref="K60:L60"/>
    <mergeCell ref="M60:O60"/>
    <mergeCell ref="M57:O57"/>
    <mergeCell ref="A58:H58"/>
    <mergeCell ref="J58:Q58"/>
    <mergeCell ref="I55:I58"/>
    <mergeCell ref="B57:C57"/>
    <mergeCell ref="D57:F57"/>
    <mergeCell ref="J55:K55"/>
    <mergeCell ref="L55:M55"/>
    <mergeCell ref="O55:Q55"/>
    <mergeCell ref="A55:B55"/>
    <mergeCell ref="C55:D55"/>
    <mergeCell ref="F55:H55"/>
    <mergeCell ref="K57:L57"/>
    <mergeCell ref="B56:C56"/>
    <mergeCell ref="D56:F56"/>
    <mergeCell ref="K56:L56"/>
    <mergeCell ref="M56:O56"/>
    <mergeCell ref="M53:O53"/>
    <mergeCell ref="A54:H54"/>
    <mergeCell ref="J54:Q54"/>
    <mergeCell ref="I51:I54"/>
    <mergeCell ref="B53:C53"/>
    <mergeCell ref="D53:F53"/>
    <mergeCell ref="J51:K51"/>
    <mergeCell ref="L51:M51"/>
    <mergeCell ref="O51:Q51"/>
    <mergeCell ref="A51:B51"/>
    <mergeCell ref="C51:D51"/>
    <mergeCell ref="F51:H51"/>
    <mergeCell ref="K53:L53"/>
    <mergeCell ref="B52:C52"/>
    <mergeCell ref="D52:F52"/>
    <mergeCell ref="K52:L52"/>
    <mergeCell ref="M52:O52"/>
    <mergeCell ref="M49:O49"/>
    <mergeCell ref="A50:H50"/>
    <mergeCell ref="J50:Q50"/>
    <mergeCell ref="I47:I50"/>
    <mergeCell ref="B49:C49"/>
    <mergeCell ref="D49:F49"/>
    <mergeCell ref="J47:K47"/>
    <mergeCell ref="L47:M47"/>
    <mergeCell ref="O47:Q47"/>
    <mergeCell ref="A47:B47"/>
    <mergeCell ref="C47:D47"/>
    <mergeCell ref="F47:H47"/>
    <mergeCell ref="K49:L49"/>
    <mergeCell ref="B48:C48"/>
    <mergeCell ref="D48:F48"/>
    <mergeCell ref="K48:L48"/>
    <mergeCell ref="M48:O48"/>
    <mergeCell ref="M41:O41"/>
    <mergeCell ref="A42:H42"/>
    <mergeCell ref="J42:Q42"/>
    <mergeCell ref="I39:I42"/>
    <mergeCell ref="B41:C41"/>
    <mergeCell ref="D41:F41"/>
    <mergeCell ref="J39:K39"/>
    <mergeCell ref="L39:M39"/>
    <mergeCell ref="O39:Q39"/>
    <mergeCell ref="A39:B39"/>
    <mergeCell ref="C39:D39"/>
    <mergeCell ref="F39:H39"/>
    <mergeCell ref="K41:L41"/>
    <mergeCell ref="B40:C40"/>
    <mergeCell ref="D40:F40"/>
    <mergeCell ref="K40:L40"/>
    <mergeCell ref="M40:O40"/>
    <mergeCell ref="M37:O37"/>
    <mergeCell ref="A38:H38"/>
    <mergeCell ref="J38:Q38"/>
    <mergeCell ref="I35:I38"/>
    <mergeCell ref="B37:C37"/>
    <mergeCell ref="D37:F37"/>
    <mergeCell ref="J35:K35"/>
    <mergeCell ref="L35:M35"/>
    <mergeCell ref="O35:Q35"/>
    <mergeCell ref="A35:B35"/>
    <mergeCell ref="C35:D35"/>
    <mergeCell ref="F35:H35"/>
    <mergeCell ref="K37:L37"/>
    <mergeCell ref="B36:C36"/>
    <mergeCell ref="D36:F36"/>
    <mergeCell ref="K36:L36"/>
    <mergeCell ref="M36:O36"/>
    <mergeCell ref="M33:O33"/>
    <mergeCell ref="A34:H34"/>
    <mergeCell ref="J34:Q34"/>
    <mergeCell ref="I31:I34"/>
    <mergeCell ref="B33:C33"/>
    <mergeCell ref="D33:F33"/>
    <mergeCell ref="J31:K31"/>
    <mergeCell ref="L31:M31"/>
    <mergeCell ref="O31:Q31"/>
    <mergeCell ref="A31:B31"/>
    <mergeCell ref="C31:D31"/>
    <mergeCell ref="F31:H31"/>
    <mergeCell ref="K33:L33"/>
    <mergeCell ref="B32:C32"/>
    <mergeCell ref="D32:F32"/>
    <mergeCell ref="K32:L32"/>
    <mergeCell ref="M32:O32"/>
    <mergeCell ref="M29:O29"/>
    <mergeCell ref="A30:H30"/>
    <mergeCell ref="J30:Q30"/>
    <mergeCell ref="I27:I30"/>
    <mergeCell ref="B29:C29"/>
    <mergeCell ref="D29:F29"/>
    <mergeCell ref="J27:K27"/>
    <mergeCell ref="L27:M27"/>
    <mergeCell ref="O27:Q27"/>
    <mergeCell ref="A27:B27"/>
    <mergeCell ref="C27:D27"/>
    <mergeCell ref="F27:H27"/>
    <mergeCell ref="K29:L29"/>
    <mergeCell ref="B28:C28"/>
    <mergeCell ref="D28:F28"/>
    <mergeCell ref="K28:L28"/>
    <mergeCell ref="M28:O28"/>
    <mergeCell ref="M25:O25"/>
    <mergeCell ref="A26:H26"/>
    <mergeCell ref="J26:Q26"/>
    <mergeCell ref="I23:I26"/>
    <mergeCell ref="B25:C25"/>
    <mergeCell ref="D25:F25"/>
    <mergeCell ref="J23:K23"/>
    <mergeCell ref="L23:M23"/>
    <mergeCell ref="O23:Q23"/>
    <mergeCell ref="A23:B23"/>
    <mergeCell ref="C23:D23"/>
    <mergeCell ref="F23:H23"/>
    <mergeCell ref="K25:L25"/>
    <mergeCell ref="B24:C24"/>
    <mergeCell ref="D24:F24"/>
    <mergeCell ref="K24:L24"/>
    <mergeCell ref="M24:O24"/>
    <mergeCell ref="M21:O21"/>
    <mergeCell ref="A22:H22"/>
    <mergeCell ref="J22:Q22"/>
    <mergeCell ref="I19:I22"/>
    <mergeCell ref="B21:C21"/>
    <mergeCell ref="D21:F21"/>
    <mergeCell ref="J19:K19"/>
    <mergeCell ref="L19:M19"/>
    <mergeCell ref="O19:Q19"/>
    <mergeCell ref="A19:B19"/>
    <mergeCell ref="C19:D19"/>
    <mergeCell ref="F19:H19"/>
    <mergeCell ref="K21:L21"/>
    <mergeCell ref="B20:C20"/>
    <mergeCell ref="D20:F20"/>
    <mergeCell ref="K20:L20"/>
    <mergeCell ref="M20:O20"/>
    <mergeCell ref="M17:O17"/>
    <mergeCell ref="A18:H18"/>
    <mergeCell ref="J18:Q18"/>
    <mergeCell ref="I15:I18"/>
    <mergeCell ref="B17:C17"/>
    <mergeCell ref="D17:F17"/>
    <mergeCell ref="J15:K15"/>
    <mergeCell ref="L15:M15"/>
    <mergeCell ref="O15:Q15"/>
    <mergeCell ref="A15:B15"/>
    <mergeCell ref="C15:D15"/>
    <mergeCell ref="F15:H15"/>
    <mergeCell ref="K17:L17"/>
    <mergeCell ref="B16:C16"/>
    <mergeCell ref="D16:F16"/>
    <mergeCell ref="K16:L16"/>
    <mergeCell ref="M16:O16"/>
    <mergeCell ref="M13:O13"/>
    <mergeCell ref="A14:H14"/>
    <mergeCell ref="J14:Q14"/>
    <mergeCell ref="I11:I14"/>
    <mergeCell ref="B13:C13"/>
    <mergeCell ref="D13:F13"/>
    <mergeCell ref="J11:K11"/>
    <mergeCell ref="L11:M11"/>
    <mergeCell ref="O11:Q11"/>
    <mergeCell ref="A11:B11"/>
    <mergeCell ref="C11:D11"/>
    <mergeCell ref="F11:H11"/>
    <mergeCell ref="K13:L13"/>
    <mergeCell ref="B12:C12"/>
    <mergeCell ref="D12:F12"/>
    <mergeCell ref="K12:L12"/>
    <mergeCell ref="M12:O12"/>
    <mergeCell ref="M9:O9"/>
    <mergeCell ref="A10:H10"/>
    <mergeCell ref="J10:Q10"/>
    <mergeCell ref="I7:I10"/>
    <mergeCell ref="B9:C9"/>
    <mergeCell ref="D9:F9"/>
    <mergeCell ref="J7:K7"/>
    <mergeCell ref="L7:M7"/>
    <mergeCell ref="O7:Q7"/>
    <mergeCell ref="A7:B7"/>
    <mergeCell ref="C7:D7"/>
    <mergeCell ref="F7:H7"/>
    <mergeCell ref="K9:L9"/>
    <mergeCell ref="B8:C8"/>
    <mergeCell ref="D8:F8"/>
    <mergeCell ref="K8:L8"/>
    <mergeCell ref="M8:O8"/>
    <mergeCell ref="M5:O5"/>
    <mergeCell ref="A6:H6"/>
    <mergeCell ref="J6:Q6"/>
    <mergeCell ref="I3:I6"/>
    <mergeCell ref="B5:C5"/>
    <mergeCell ref="D5:F5"/>
    <mergeCell ref="J3:K3"/>
    <mergeCell ref="L3:M3"/>
    <mergeCell ref="O3:Q3"/>
    <mergeCell ref="M4:O4"/>
    <mergeCell ref="A3:B3"/>
    <mergeCell ref="C3:D3"/>
    <mergeCell ref="F3:H3"/>
    <mergeCell ref="K5:L5"/>
    <mergeCell ref="B4:C4"/>
    <mergeCell ref="D4:F4"/>
    <mergeCell ref="K4:L4"/>
  </mergeCells>
  <phoneticPr fontId="2"/>
  <pageMargins left="0.39370078740157483" right="0.39370078740157483" top="0.55118110236220474" bottom="0.55118110236220474" header="0.51181102362204722" footer="0.51181102362204722"/>
  <pageSetup paperSize="9" orientation="portrait" r:id="rId1"/>
  <headerFooter alignWithMargins="0"/>
  <rowBreaks count="2" manualBreakCount="2">
    <brk id="53" max="16" man="1"/>
    <brk id="105" max="16" man="1"/>
  </rowBreaks>
</worksheet>
</file>

<file path=xl/worksheets/sheet11.xml><?xml version="1.0" encoding="utf-8"?>
<worksheet xmlns="http://schemas.openxmlformats.org/spreadsheetml/2006/main" xmlns:r="http://schemas.openxmlformats.org/officeDocument/2006/relationships">
  <dimension ref="A1:O48"/>
  <sheetViews>
    <sheetView tabSelected="1" workbookViewId="0">
      <selection activeCell="R16" sqref="R16"/>
    </sheetView>
  </sheetViews>
  <sheetFormatPr defaultRowHeight="13.5"/>
  <cols>
    <col min="1" max="2" width="2.5" style="88" customWidth="1"/>
    <col min="3" max="4" width="6.25" style="88" customWidth="1"/>
    <col min="5" max="5" width="5" style="88" customWidth="1"/>
    <col min="6" max="6" width="6.25" style="88" customWidth="1"/>
    <col min="7" max="7" width="5.625" style="88" customWidth="1"/>
    <col min="8" max="8" width="1.25" style="88" customWidth="1"/>
    <col min="9" max="10" width="2.5" style="88" customWidth="1"/>
    <col min="11" max="12" width="6.25" style="88" customWidth="1"/>
    <col min="13" max="13" width="5" style="88" customWidth="1"/>
    <col min="14" max="14" width="6.25" style="88" customWidth="1"/>
    <col min="15" max="15" width="5.625" style="88" customWidth="1"/>
    <col min="16" max="16384" width="9" style="88"/>
  </cols>
  <sheetData>
    <row r="1" spans="1:15">
      <c r="A1" s="59" t="s">
        <v>42</v>
      </c>
      <c r="B1" s="87"/>
      <c r="C1" s="87"/>
      <c r="D1" s="87"/>
      <c r="E1" s="87"/>
      <c r="F1" s="87"/>
      <c r="G1" s="87"/>
      <c r="H1" s="87"/>
      <c r="I1" s="87"/>
      <c r="J1" s="87"/>
      <c r="K1" s="87"/>
      <c r="L1" s="87"/>
      <c r="M1" s="87"/>
      <c r="N1" s="87"/>
      <c r="O1" s="87"/>
    </row>
    <row r="2" spans="1:15" ht="14.25" thickBot="1">
      <c r="A2" s="87" t="s">
        <v>65</v>
      </c>
      <c r="B2" s="87"/>
      <c r="C2" s="87"/>
      <c r="D2" s="87"/>
      <c r="E2" s="87"/>
      <c r="F2" s="87"/>
      <c r="G2" s="87"/>
      <c r="H2" s="87"/>
      <c r="I2" s="87"/>
      <c r="J2" s="87"/>
      <c r="K2" s="87"/>
      <c r="L2" s="87" t="s">
        <v>66</v>
      </c>
      <c r="M2" s="87"/>
      <c r="N2" s="87"/>
      <c r="O2" s="87"/>
    </row>
    <row r="3" spans="1:15" ht="14.25">
      <c r="A3" s="327" t="s">
        <v>25</v>
      </c>
      <c r="B3" s="328"/>
      <c r="C3" s="329" t="s">
        <v>70</v>
      </c>
      <c r="D3" s="329"/>
      <c r="E3" s="89" t="s">
        <v>26</v>
      </c>
      <c r="F3" s="356"/>
      <c r="G3" s="357"/>
      <c r="H3" s="368"/>
      <c r="I3" s="327" t="s">
        <v>25</v>
      </c>
      <c r="J3" s="328"/>
      <c r="K3" s="367" t="s">
        <v>71</v>
      </c>
      <c r="L3" s="329"/>
      <c r="M3" s="89" t="s">
        <v>26</v>
      </c>
      <c r="N3" s="356"/>
      <c r="O3" s="357"/>
    </row>
    <row r="4" spans="1:15" ht="14.25">
      <c r="A4" s="350" t="s">
        <v>33</v>
      </c>
      <c r="B4" s="336"/>
      <c r="C4" s="351" t="str">
        <f>IF(B6="","",VLOOKUP(B6,名簿!$B$8:$G$106,6,FALSE))</f>
        <v/>
      </c>
      <c r="D4" s="352" t="e">
        <f>IF(#REF!="","",VLOOKUP(#REF!,名簿!#REF!,6,FALSE))</f>
        <v>#REF!</v>
      </c>
      <c r="E4" s="352" t="e">
        <f>IF(#REF!="","",VLOOKUP(#REF!,名簿!#REF!,6,FALSE))</f>
        <v>#REF!</v>
      </c>
      <c r="F4" s="352" t="e">
        <f>IF(#REF!="","",VLOOKUP(#REF!,名簿!#REF!,6,FALSE))</f>
        <v>#REF!</v>
      </c>
      <c r="G4" s="90"/>
      <c r="H4" s="368"/>
      <c r="I4" s="350" t="s">
        <v>33</v>
      </c>
      <c r="J4" s="336"/>
      <c r="K4" s="351" t="str">
        <f>IF(J6="","",VLOOKUP(J6,名簿!$B$8:$G$106,6,FALSE))</f>
        <v/>
      </c>
      <c r="L4" s="352" t="e">
        <f>IF(#REF!="","",VLOOKUP(#REF!,名簿!#REF!,6,FALSE))</f>
        <v>#REF!</v>
      </c>
      <c r="M4" s="352" t="e">
        <f>IF(#REF!="","",VLOOKUP(#REF!,名簿!#REF!,6,FALSE))</f>
        <v>#REF!</v>
      </c>
      <c r="N4" s="352" t="e">
        <f>IF(#REF!="","",VLOOKUP(#REF!,名簿!#REF!,6,FALSE))</f>
        <v>#REF!</v>
      </c>
      <c r="O4" s="90"/>
    </row>
    <row r="5" spans="1:15">
      <c r="A5" s="91" t="s">
        <v>27</v>
      </c>
      <c r="B5" s="326" t="s">
        <v>43</v>
      </c>
      <c r="C5" s="326"/>
      <c r="D5" s="326" t="s">
        <v>29</v>
      </c>
      <c r="E5" s="326"/>
      <c r="F5" s="326"/>
      <c r="G5" s="92" t="s">
        <v>3</v>
      </c>
      <c r="H5" s="368"/>
      <c r="I5" s="91" t="s">
        <v>27</v>
      </c>
      <c r="J5" s="326" t="s">
        <v>43</v>
      </c>
      <c r="K5" s="326"/>
      <c r="L5" s="326" t="s">
        <v>29</v>
      </c>
      <c r="M5" s="326"/>
      <c r="N5" s="326"/>
      <c r="O5" s="92" t="s">
        <v>3</v>
      </c>
    </row>
    <row r="6" spans="1:15" ht="15" customHeight="1">
      <c r="A6" s="358" t="str">
        <f>IF(B6="","",VLOOKUP(B6,名簿!$B$8:$G$106,4,FALSE))</f>
        <v/>
      </c>
      <c r="B6" s="364"/>
      <c r="C6" s="365"/>
      <c r="D6" s="366" t="str">
        <f>IF(B6="","",VLOOKUP(B6,名簿!$B$8:$G$106,2,FALSE))</f>
        <v/>
      </c>
      <c r="E6" s="366" t="str">
        <f>IF(D6="","",LOOKUP(D6,名簿!E$8:E$106,名簿!F$8:F$106))</f>
        <v/>
      </c>
      <c r="F6" s="366" t="str">
        <f>IF(E6="","",LOOKUP(E6,名簿!F$8:F$106,名簿!G$8:G$106))</f>
        <v/>
      </c>
      <c r="G6" s="93" t="str">
        <f>IF(B6="","",VLOOKUP(B6,名簿!$B$8:$G$106,5,FALSE))</f>
        <v/>
      </c>
      <c r="H6" s="368"/>
      <c r="I6" s="358" t="str">
        <f>IF(J6="","",VLOOKUP(J6,名簿!$B$8:$G$106,4,FALSE))</f>
        <v/>
      </c>
      <c r="J6" s="369"/>
      <c r="K6" s="369"/>
      <c r="L6" s="366" t="str">
        <f>IF(J6="","",VLOOKUP(J6,名簿!$B$8:$G$106,2,FALSE))</f>
        <v/>
      </c>
      <c r="M6" s="366" t="str">
        <f>IF(L6="","",LOOKUP(L6,名簿!#REF!,名簿!J$8:J$106))</f>
        <v/>
      </c>
      <c r="N6" s="366" t="str">
        <f>IF(M6="","",LOOKUP(M6,名簿!J$8:J$106,名簿!K$8:K$106))</f>
        <v/>
      </c>
      <c r="O6" s="93" t="str">
        <f>IF(J6="","",VLOOKUP(J6,名簿!$B$8:$G$106,5,FALSE))</f>
        <v/>
      </c>
    </row>
    <row r="7" spans="1:15" ht="15" customHeight="1">
      <c r="A7" s="359" t="str">
        <f>IF(B7="","",VLOOKUP(B7,名簿!B$8:G$106,4,FALSE))</f>
        <v/>
      </c>
      <c r="B7" s="354"/>
      <c r="C7" s="355"/>
      <c r="D7" s="353" t="str">
        <f>IF(B7="","",VLOOKUP(B7,名簿!$B$8:$G$106,2,FALSE))</f>
        <v/>
      </c>
      <c r="E7" s="353" t="str">
        <f>IF(D7="","",LOOKUP(D7,名簿!E$8:E$106,名簿!F$8:F$106))</f>
        <v/>
      </c>
      <c r="F7" s="353" t="str">
        <f>IF(E7="","",LOOKUP(E7,名簿!F$8:F$106,名簿!G$8:G$106))</f>
        <v/>
      </c>
      <c r="G7" s="94" t="str">
        <f>IF(B7="","",VLOOKUP(B7,名簿!$B$8:$G$106,5,FALSE))</f>
        <v/>
      </c>
      <c r="H7" s="368"/>
      <c r="I7" s="359" t="str">
        <f>IF(J7="","",VLOOKUP(J7,名簿!J$8:K$106,4,FALSE))</f>
        <v/>
      </c>
      <c r="J7" s="363"/>
      <c r="K7" s="363"/>
      <c r="L7" s="353" t="str">
        <f>IF(J7="","",VLOOKUP(J7,名簿!$B$8:$G$106,2,FALSE))</f>
        <v/>
      </c>
      <c r="M7" s="353" t="str">
        <f>IF(L7="","",LOOKUP(L7,名簿!#REF!,名簿!J$8:J$106))</f>
        <v/>
      </c>
      <c r="N7" s="353" t="str">
        <f>IF(M7="","",LOOKUP(M7,名簿!J$8:J$106,名簿!K$8:K$106))</f>
        <v/>
      </c>
      <c r="O7" s="94" t="str">
        <f>IF(J7="","",VLOOKUP(J7,名簿!$B$8:$G$106,5,FALSE))</f>
        <v/>
      </c>
    </row>
    <row r="8" spans="1:15" ht="15" customHeight="1">
      <c r="A8" s="359" t="str">
        <f>IF(B8="","",VLOOKUP(B8,名簿!B$8:G$106,4,FALSE))</f>
        <v/>
      </c>
      <c r="B8" s="354"/>
      <c r="C8" s="355"/>
      <c r="D8" s="353" t="str">
        <f>IF(B8="","",VLOOKUP(B8,名簿!$B$8:$G$106,2,FALSE))</f>
        <v/>
      </c>
      <c r="E8" s="353" t="str">
        <f>IF(D8="","",LOOKUP(D8,名簿!E$8:E$106,名簿!F$8:F$106))</f>
        <v/>
      </c>
      <c r="F8" s="353" t="str">
        <f>IF(E8="","",LOOKUP(E8,名簿!F$8:F$106,名簿!G$8:G$106))</f>
        <v/>
      </c>
      <c r="G8" s="94" t="str">
        <f>IF(B8="","",VLOOKUP(B8,名簿!$B$8:$G$106,5,FALSE))</f>
        <v/>
      </c>
      <c r="H8" s="368"/>
      <c r="I8" s="359" t="str">
        <f>IF(J8="","",VLOOKUP(J8,名簿!J$8:K$106,4,FALSE))</f>
        <v/>
      </c>
      <c r="J8" s="363"/>
      <c r="K8" s="363"/>
      <c r="L8" s="353" t="str">
        <f>IF(J8="","",VLOOKUP(J8,名簿!$B$8:$G$106,2,FALSE))</f>
        <v/>
      </c>
      <c r="M8" s="353" t="str">
        <f>IF(L8="","",LOOKUP(L8,名簿!#REF!,名簿!J$8:J$106))</f>
        <v/>
      </c>
      <c r="N8" s="353" t="str">
        <f>IF(M8="","",LOOKUP(M8,名簿!J$8:J$106,名簿!K$8:K$106))</f>
        <v/>
      </c>
      <c r="O8" s="94" t="str">
        <f>IF(J8="","",VLOOKUP(J8,名簿!$B$8:$G$106,5,FALSE))</f>
        <v/>
      </c>
    </row>
    <row r="9" spans="1:15" ht="15" customHeight="1">
      <c r="A9" s="359" t="str">
        <f>IF(B9="","",VLOOKUP(B9,名簿!B$8:G$106,4,FALSE))</f>
        <v/>
      </c>
      <c r="B9" s="354"/>
      <c r="C9" s="355"/>
      <c r="D9" s="353" t="str">
        <f>IF(B9="","",VLOOKUP(B9,名簿!$B$8:$G$106,2,FALSE))</f>
        <v/>
      </c>
      <c r="E9" s="353" t="str">
        <f>IF(D9="","",LOOKUP(D9,名簿!E$8:E$106,名簿!F$8:F$106))</f>
        <v/>
      </c>
      <c r="F9" s="353" t="str">
        <f>IF(E9="","",LOOKUP(E9,名簿!F$8:F$106,名簿!G$8:G$106))</f>
        <v/>
      </c>
      <c r="G9" s="94" t="str">
        <f>IF(B9="","",VLOOKUP(B9,名簿!$B$8:$G$106,5,FALSE))</f>
        <v/>
      </c>
      <c r="H9" s="368"/>
      <c r="I9" s="359" t="str">
        <f>IF(J9="","",VLOOKUP(J9,名簿!J$8:K$106,4,FALSE))</f>
        <v/>
      </c>
      <c r="J9" s="363"/>
      <c r="K9" s="363"/>
      <c r="L9" s="353" t="str">
        <f>IF(J9="","",VLOOKUP(J9,名簿!$B$8:$G$106,2,FALSE))</f>
        <v/>
      </c>
      <c r="M9" s="353" t="str">
        <f>IF(L9="","",LOOKUP(L9,名簿!#REF!,名簿!J$8:J$106))</f>
        <v/>
      </c>
      <c r="N9" s="353" t="str">
        <f>IF(M9="","",LOOKUP(M9,名簿!J$8:J$106,名簿!K$8:K$106))</f>
        <v/>
      </c>
      <c r="O9" s="94" t="str">
        <f>IF(J9="","",VLOOKUP(J9,名簿!$B$8:$G$106,5,FALSE))</f>
        <v/>
      </c>
    </row>
    <row r="10" spans="1:15" ht="15" customHeight="1">
      <c r="A10" s="359" t="str">
        <f>IF(B10="","",VLOOKUP(B10,名簿!B$8:G$106,4,FALSE))</f>
        <v/>
      </c>
      <c r="B10" s="363"/>
      <c r="C10" s="363"/>
      <c r="D10" s="353" t="str">
        <f>IF(B10="","",VLOOKUP(B10,名簿!$B$8:$G$106,2,FALSE))</f>
        <v/>
      </c>
      <c r="E10" s="353" t="str">
        <f>IF(D10="","",LOOKUP(D10,名簿!E$8:E$106,名簿!F$8:F$106))</f>
        <v/>
      </c>
      <c r="F10" s="353" t="str">
        <f>IF(E10="","",LOOKUP(E10,名簿!F$8:F$106,名簿!G$8:G$106))</f>
        <v/>
      </c>
      <c r="G10" s="94" t="str">
        <f>IF(B10="","",VLOOKUP(B10,名簿!$B$8:$G$106,5,FALSE))</f>
        <v/>
      </c>
      <c r="H10" s="368"/>
      <c r="I10" s="359" t="str">
        <f>IF(J10="","",VLOOKUP(J10,名簿!J$8:K$106,4,FALSE))</f>
        <v/>
      </c>
      <c r="J10" s="363"/>
      <c r="K10" s="363"/>
      <c r="L10" s="353" t="str">
        <f>IF(J10="","",VLOOKUP(J10,名簿!$B$8:$G$106,2,FALSE))</f>
        <v/>
      </c>
      <c r="M10" s="353" t="str">
        <f>IF(L10="","",LOOKUP(L10,名簿!#REF!,名簿!J$8:J$106))</f>
        <v/>
      </c>
      <c r="N10" s="353" t="str">
        <f>IF(M10="","",LOOKUP(M10,名簿!J$8:J$106,名簿!K$8:K$106))</f>
        <v/>
      </c>
      <c r="O10" s="94" t="str">
        <f>IF(J10="","",VLOOKUP(J10,名簿!$B$8:$G$106,5,FALSE))</f>
        <v/>
      </c>
    </row>
    <row r="11" spans="1:15" ht="15" customHeight="1" thickBot="1">
      <c r="A11" s="360" t="str">
        <f>IF(B11="","",VLOOKUP(B11,名簿!B$8:G$106,4,FALSE))</f>
        <v/>
      </c>
      <c r="B11" s="361"/>
      <c r="C11" s="361"/>
      <c r="D11" s="362" t="str">
        <f>IF(B11="","",VLOOKUP(B11,名簿!$B$8:$G$106,2,FALSE))</f>
        <v/>
      </c>
      <c r="E11" s="362" t="str">
        <f>IF(D11="","",LOOKUP(D11,名簿!E$8:E$106,名簿!F$8:F$106))</f>
        <v/>
      </c>
      <c r="F11" s="362" t="str">
        <f>IF(E11="","",LOOKUP(E11,名簿!F$8:F$106,名簿!G$8:G$106))</f>
        <v/>
      </c>
      <c r="G11" s="95" t="str">
        <f>IF(B11="","",VLOOKUP(B11,名簿!$B$8:$G$106,5,FALSE))</f>
        <v/>
      </c>
      <c r="H11" s="368"/>
      <c r="I11" s="360" t="str">
        <f>IF(J11="","",VLOOKUP(J11,名簿!J$8:K$106,4,FALSE))</f>
        <v/>
      </c>
      <c r="J11" s="361"/>
      <c r="K11" s="361"/>
      <c r="L11" s="362" t="str">
        <f>IF(J11="","",VLOOKUP(J11,名簿!$B$8:$G$106,2,FALSE))</f>
        <v/>
      </c>
      <c r="M11" s="362" t="str">
        <f>IF(L11="","",LOOKUP(L11,名簿!#REF!,名簿!J$8:J$106))</f>
        <v/>
      </c>
      <c r="N11" s="362" t="str">
        <f>IF(M11="","",LOOKUP(M11,名簿!J$8:J$106,名簿!K$8:K$106))</f>
        <v/>
      </c>
      <c r="O11" s="95" t="str">
        <f>IF(J11="","",VLOOKUP(J11,名簿!$B$8:$G$106,5,FALSE))</f>
        <v/>
      </c>
    </row>
    <row r="12" spans="1:15" ht="14.25" thickBot="1">
      <c r="A12" s="370"/>
      <c r="B12" s="370"/>
      <c r="C12" s="370"/>
      <c r="D12" s="370"/>
      <c r="E12" s="370"/>
      <c r="F12" s="370"/>
      <c r="G12" s="370"/>
      <c r="H12" s="370"/>
      <c r="I12" s="370"/>
      <c r="J12" s="370"/>
      <c r="K12" s="370"/>
      <c r="L12" s="370"/>
      <c r="M12" s="370"/>
      <c r="N12" s="370"/>
      <c r="O12" s="370"/>
    </row>
    <row r="13" spans="1:15" ht="14.25">
      <c r="A13" s="327" t="s">
        <v>25</v>
      </c>
      <c r="B13" s="328"/>
      <c r="C13" s="329"/>
      <c r="D13" s="329"/>
      <c r="E13" s="89" t="s">
        <v>26</v>
      </c>
      <c r="F13" s="371"/>
      <c r="G13" s="357"/>
      <c r="H13" s="368"/>
      <c r="I13" s="327" t="s">
        <v>25</v>
      </c>
      <c r="J13" s="328"/>
      <c r="K13" s="329"/>
      <c r="L13" s="329"/>
      <c r="M13" s="89" t="s">
        <v>26</v>
      </c>
      <c r="N13" s="371"/>
      <c r="O13" s="357"/>
    </row>
    <row r="14" spans="1:15" ht="14.25">
      <c r="A14" s="350" t="s">
        <v>33</v>
      </c>
      <c r="B14" s="336"/>
      <c r="C14" s="351" t="str">
        <f>IF(B16="","",VLOOKUP(B16,名簿!$B$8:$G$106,6,FALSE))</f>
        <v/>
      </c>
      <c r="D14" s="352" t="e">
        <f>IF(#REF!="","",VLOOKUP(#REF!,名簿!#REF!,6,FALSE))</f>
        <v>#REF!</v>
      </c>
      <c r="E14" s="352" t="e">
        <f>IF(#REF!="","",VLOOKUP(#REF!,名簿!#REF!,6,FALSE))</f>
        <v>#REF!</v>
      </c>
      <c r="F14" s="352" t="e">
        <f>IF(#REF!="","",VLOOKUP(#REF!,名簿!#REF!,6,FALSE))</f>
        <v>#REF!</v>
      </c>
      <c r="G14" s="90"/>
      <c r="H14" s="368"/>
      <c r="I14" s="350" t="s">
        <v>33</v>
      </c>
      <c r="J14" s="336"/>
      <c r="K14" s="351" t="str">
        <f>IF(J16="","",VLOOKUP(J16,名簿!$B$8:$G$106,6,FALSE))</f>
        <v/>
      </c>
      <c r="L14" s="352" t="e">
        <f>IF(#REF!="","",VLOOKUP(#REF!,名簿!#REF!,6,FALSE))</f>
        <v>#REF!</v>
      </c>
      <c r="M14" s="352" t="e">
        <f>IF(#REF!="","",VLOOKUP(#REF!,名簿!#REF!,6,FALSE))</f>
        <v>#REF!</v>
      </c>
      <c r="N14" s="352" t="e">
        <f>IF(#REF!="","",VLOOKUP(#REF!,名簿!#REF!,6,FALSE))</f>
        <v>#REF!</v>
      </c>
      <c r="O14" s="90"/>
    </row>
    <row r="15" spans="1:15">
      <c r="A15" s="91" t="s">
        <v>27</v>
      </c>
      <c r="B15" s="326" t="s">
        <v>43</v>
      </c>
      <c r="C15" s="326"/>
      <c r="D15" s="326" t="s">
        <v>29</v>
      </c>
      <c r="E15" s="326"/>
      <c r="F15" s="326"/>
      <c r="G15" s="92" t="s">
        <v>3</v>
      </c>
      <c r="H15" s="368"/>
      <c r="I15" s="91" t="s">
        <v>27</v>
      </c>
      <c r="J15" s="326" t="s">
        <v>43</v>
      </c>
      <c r="K15" s="326"/>
      <c r="L15" s="326" t="s">
        <v>29</v>
      </c>
      <c r="M15" s="326"/>
      <c r="N15" s="326"/>
      <c r="O15" s="92" t="s">
        <v>3</v>
      </c>
    </row>
    <row r="16" spans="1:15" ht="18">
      <c r="A16" s="358" t="str">
        <f>IF(B16="","",VLOOKUP(B16,名簿!$B$8:$G$106,4,FALSE))</f>
        <v/>
      </c>
      <c r="B16" s="369"/>
      <c r="C16" s="369"/>
      <c r="D16" s="366" t="str">
        <f>IF(B16="","",VLOOKUP(B16,名簿!$B$8:$G$106,2,FALSE))</f>
        <v/>
      </c>
      <c r="E16" s="366" t="str">
        <f>IF(D16="","",LOOKUP(D16,名簿!E$8:E$106,名簿!F$8:F$106))</f>
        <v/>
      </c>
      <c r="F16" s="366" t="str">
        <f>IF(E16="","",LOOKUP(E16,名簿!F$8:F$106,名簿!G$8:G$106))</f>
        <v/>
      </c>
      <c r="G16" s="93" t="str">
        <f>IF(B16="","",VLOOKUP(B16,名簿!$B$8:$G$106,5,FALSE))</f>
        <v/>
      </c>
      <c r="H16" s="368"/>
      <c r="I16" s="358" t="str">
        <f>IF(J16="","",VLOOKUP(J16,名簿!$B$8:$G$106,4,FALSE))</f>
        <v/>
      </c>
      <c r="J16" s="369"/>
      <c r="K16" s="369"/>
      <c r="L16" s="366" t="str">
        <f>IF(J16="","",VLOOKUP(J16,名簿!$B$8:$G$106,2,FALSE))</f>
        <v/>
      </c>
      <c r="M16" s="366" t="str">
        <f>IF(L16="","",LOOKUP(L16,名簿!#REF!,名簿!J$8:J$106))</f>
        <v/>
      </c>
      <c r="N16" s="366" t="str">
        <f>IF(M16="","",LOOKUP(M16,名簿!J$8:J$106,名簿!K$8:K$106))</f>
        <v/>
      </c>
      <c r="O16" s="93" t="str">
        <f>IF(J16="","",VLOOKUP(J16,名簿!$B$8:$G$106,5,FALSE))</f>
        <v/>
      </c>
    </row>
    <row r="17" spans="1:15" ht="18">
      <c r="A17" s="359" t="str">
        <f>IF(B17="","",VLOOKUP(B17,名簿!B$8:G$106,4,FALSE))</f>
        <v/>
      </c>
      <c r="B17" s="363"/>
      <c r="C17" s="363"/>
      <c r="D17" s="353" t="str">
        <f>IF(B17="","",VLOOKUP(B17,名簿!$B$8:$G$106,2,FALSE))</f>
        <v/>
      </c>
      <c r="E17" s="353" t="str">
        <f>IF(D17="","",LOOKUP(D17,名簿!E$8:E$106,名簿!F$8:F$106))</f>
        <v/>
      </c>
      <c r="F17" s="353" t="str">
        <f>IF(E17="","",LOOKUP(E17,名簿!F$8:F$106,名簿!G$8:G$106))</f>
        <v/>
      </c>
      <c r="G17" s="94" t="str">
        <f>IF(B17="","",VLOOKUP(B17,名簿!$B$8:$G$106,5,FALSE))</f>
        <v/>
      </c>
      <c r="H17" s="368"/>
      <c r="I17" s="359" t="str">
        <f>IF(J17="","",VLOOKUP(J17,名簿!J$8:K$106,4,FALSE))</f>
        <v/>
      </c>
      <c r="J17" s="363"/>
      <c r="K17" s="363"/>
      <c r="L17" s="353" t="str">
        <f>IF(J17="","",VLOOKUP(J17,名簿!$B$8:$G$106,2,FALSE))</f>
        <v/>
      </c>
      <c r="M17" s="353" t="str">
        <f>IF(L17="","",LOOKUP(L17,名簿!#REF!,名簿!J$8:J$106))</f>
        <v/>
      </c>
      <c r="N17" s="353" t="str">
        <f>IF(M17="","",LOOKUP(M17,名簿!J$8:J$106,名簿!K$8:K$106))</f>
        <v/>
      </c>
      <c r="O17" s="94" t="str">
        <f>IF(J17="","",VLOOKUP(J17,名簿!$B$8:$G$106,5,FALSE))</f>
        <v/>
      </c>
    </row>
    <row r="18" spans="1:15" ht="18">
      <c r="A18" s="359" t="str">
        <f>IF(B18="","",VLOOKUP(B18,名簿!B$8:G$106,4,FALSE))</f>
        <v/>
      </c>
      <c r="B18" s="363"/>
      <c r="C18" s="363"/>
      <c r="D18" s="353" t="str">
        <f>IF(B18="","",VLOOKUP(B18,名簿!$B$8:$G$106,2,FALSE))</f>
        <v/>
      </c>
      <c r="E18" s="353" t="str">
        <f>IF(D18="","",LOOKUP(D18,名簿!E$8:E$106,名簿!F$8:F$106))</f>
        <v/>
      </c>
      <c r="F18" s="353" t="str">
        <f>IF(E18="","",LOOKUP(E18,名簿!F$8:F$106,名簿!G$8:G$106))</f>
        <v/>
      </c>
      <c r="G18" s="94" t="str">
        <f>IF(B18="","",VLOOKUP(B18,名簿!$B$8:$G$106,5,FALSE))</f>
        <v/>
      </c>
      <c r="H18" s="368"/>
      <c r="I18" s="359" t="str">
        <f>IF(J18="","",VLOOKUP(J18,名簿!J$8:K$106,4,FALSE))</f>
        <v/>
      </c>
      <c r="J18" s="363"/>
      <c r="K18" s="363"/>
      <c r="L18" s="353" t="str">
        <f>IF(J18="","",VLOOKUP(J18,名簿!$B$8:$G$106,2,FALSE))</f>
        <v/>
      </c>
      <c r="M18" s="353" t="str">
        <f>IF(L18="","",LOOKUP(L18,名簿!#REF!,名簿!J$8:J$106))</f>
        <v/>
      </c>
      <c r="N18" s="353" t="str">
        <f>IF(M18="","",LOOKUP(M18,名簿!J$8:J$106,名簿!K$8:K$106))</f>
        <v/>
      </c>
      <c r="O18" s="94" t="str">
        <f>IF(J18="","",VLOOKUP(J18,名簿!$B$8:$G$106,5,FALSE))</f>
        <v/>
      </c>
    </row>
    <row r="19" spans="1:15" ht="18">
      <c r="A19" s="359" t="str">
        <f>IF(B19="","",VLOOKUP(B19,名簿!B$8:G$106,4,FALSE))</f>
        <v/>
      </c>
      <c r="B19" s="363"/>
      <c r="C19" s="363"/>
      <c r="D19" s="353" t="str">
        <f>IF(B19="","",VLOOKUP(B19,名簿!$B$8:$G$106,2,FALSE))</f>
        <v/>
      </c>
      <c r="E19" s="353" t="str">
        <f>IF(D19="","",LOOKUP(D19,名簿!E$8:E$106,名簿!F$8:F$106))</f>
        <v/>
      </c>
      <c r="F19" s="353" t="str">
        <f>IF(E19="","",LOOKUP(E19,名簿!F$8:F$106,名簿!G$8:G$106))</f>
        <v/>
      </c>
      <c r="G19" s="94" t="str">
        <f>IF(B19="","",VLOOKUP(B19,名簿!$B$8:$G$106,5,FALSE))</f>
        <v/>
      </c>
      <c r="H19" s="368"/>
      <c r="I19" s="359" t="str">
        <f>IF(J19="","",VLOOKUP(J19,名簿!J$8:K$106,4,FALSE))</f>
        <v/>
      </c>
      <c r="J19" s="363"/>
      <c r="K19" s="363"/>
      <c r="L19" s="353" t="str">
        <f>IF(J19="","",VLOOKUP(J19,名簿!$B$8:$G$106,2,FALSE))</f>
        <v/>
      </c>
      <c r="M19" s="353" t="str">
        <f>IF(L19="","",LOOKUP(L19,名簿!#REF!,名簿!J$8:J$106))</f>
        <v/>
      </c>
      <c r="N19" s="353" t="str">
        <f>IF(M19="","",LOOKUP(M19,名簿!J$8:J$106,名簿!K$8:K$106))</f>
        <v/>
      </c>
      <c r="O19" s="94" t="str">
        <f>IF(J19="","",VLOOKUP(J19,名簿!$B$8:$G$106,5,FALSE))</f>
        <v/>
      </c>
    </row>
    <row r="20" spans="1:15" ht="18">
      <c r="A20" s="359" t="str">
        <f>IF(B20="","",VLOOKUP(B20,名簿!B$8:G$106,4,FALSE))</f>
        <v/>
      </c>
      <c r="B20" s="363"/>
      <c r="C20" s="363"/>
      <c r="D20" s="353" t="str">
        <f>IF(B20="","",VLOOKUP(B20,名簿!$B$8:$G$106,2,FALSE))</f>
        <v/>
      </c>
      <c r="E20" s="353" t="str">
        <f>IF(D20="","",LOOKUP(D20,名簿!E$8:E$106,名簿!F$8:F$106))</f>
        <v/>
      </c>
      <c r="F20" s="353" t="str">
        <f>IF(E20="","",LOOKUP(E20,名簿!F$8:F$106,名簿!G$8:G$106))</f>
        <v/>
      </c>
      <c r="G20" s="94" t="str">
        <f>IF(B20="","",VLOOKUP(B20,名簿!$B$8:$G$106,5,FALSE))</f>
        <v/>
      </c>
      <c r="H20" s="368"/>
      <c r="I20" s="359" t="str">
        <f>IF(J20="","",VLOOKUP(J20,名簿!J$8:K$106,4,FALSE))</f>
        <v/>
      </c>
      <c r="J20" s="363"/>
      <c r="K20" s="363"/>
      <c r="L20" s="353" t="str">
        <f>IF(J20="","",VLOOKUP(J20,名簿!$B$8:$G$106,2,FALSE))</f>
        <v/>
      </c>
      <c r="M20" s="353" t="str">
        <f>IF(L20="","",LOOKUP(L20,名簿!#REF!,名簿!J$8:J$106))</f>
        <v/>
      </c>
      <c r="N20" s="353" t="str">
        <f>IF(M20="","",LOOKUP(M20,名簿!J$8:J$106,名簿!K$8:K$106))</f>
        <v/>
      </c>
      <c r="O20" s="94" t="str">
        <f>IF(J20="","",VLOOKUP(J20,名簿!$B$8:$G$106,5,FALSE))</f>
        <v/>
      </c>
    </row>
    <row r="21" spans="1:15" ht="18.75" thickBot="1">
      <c r="A21" s="360" t="str">
        <f>IF(B21="","",VLOOKUP(B21,名簿!B$8:G$106,4,FALSE))</f>
        <v/>
      </c>
      <c r="B21" s="361"/>
      <c r="C21" s="361"/>
      <c r="D21" s="362" t="str">
        <f>IF(B21="","",VLOOKUP(B21,名簿!$B$8:$G$106,2,FALSE))</f>
        <v/>
      </c>
      <c r="E21" s="362" t="str">
        <f>IF(D21="","",LOOKUP(D21,名簿!E$8:E$106,名簿!F$8:F$106))</f>
        <v/>
      </c>
      <c r="F21" s="362" t="str">
        <f>IF(E21="","",LOOKUP(E21,名簿!F$8:F$106,名簿!G$8:G$106))</f>
        <v/>
      </c>
      <c r="G21" s="95" t="str">
        <f>IF(B21="","",VLOOKUP(B21,名簿!$B$8:$G$106,5,FALSE))</f>
        <v/>
      </c>
      <c r="H21" s="368"/>
      <c r="I21" s="360" t="str">
        <f>IF(J21="","",VLOOKUP(J21,名簿!J$8:K$106,4,FALSE))</f>
        <v/>
      </c>
      <c r="J21" s="361"/>
      <c r="K21" s="361"/>
      <c r="L21" s="362" t="str">
        <f>IF(J21="","",VLOOKUP(J21,名簿!$B$8:$G$106,2,FALSE))</f>
        <v/>
      </c>
      <c r="M21" s="362" t="str">
        <f>IF(L21="","",LOOKUP(L21,名簿!#REF!,名簿!J$8:J$106))</f>
        <v/>
      </c>
      <c r="N21" s="362" t="str">
        <f>IF(M21="","",LOOKUP(M21,名簿!J$8:J$106,名簿!K$8:K$106))</f>
        <v/>
      </c>
      <c r="O21" s="95" t="str">
        <f>IF(J21="","",VLOOKUP(J21,名簿!$B$8:$G$106,5,FALSE))</f>
        <v/>
      </c>
    </row>
    <row r="22" spans="1:15" ht="14.25" thickBot="1">
      <c r="A22" s="370"/>
      <c r="B22" s="370"/>
      <c r="C22" s="370"/>
      <c r="D22" s="370"/>
      <c r="E22" s="370"/>
      <c r="F22" s="370"/>
      <c r="G22" s="370"/>
      <c r="H22" s="370"/>
      <c r="I22" s="370"/>
      <c r="J22" s="370"/>
      <c r="K22" s="370"/>
      <c r="L22" s="370"/>
      <c r="M22" s="370"/>
      <c r="N22" s="370"/>
      <c r="O22" s="370"/>
    </row>
    <row r="23" spans="1:15" ht="14.25">
      <c r="A23" s="327" t="s">
        <v>25</v>
      </c>
      <c r="B23" s="328"/>
      <c r="C23" s="329"/>
      <c r="D23" s="329"/>
      <c r="E23" s="89" t="s">
        <v>26</v>
      </c>
      <c r="F23" s="371"/>
      <c r="G23" s="357"/>
      <c r="H23" s="368"/>
      <c r="I23" s="327" t="s">
        <v>25</v>
      </c>
      <c r="J23" s="328"/>
      <c r="K23" s="329"/>
      <c r="L23" s="329"/>
      <c r="M23" s="89" t="s">
        <v>26</v>
      </c>
      <c r="N23" s="371"/>
      <c r="O23" s="357"/>
    </row>
    <row r="24" spans="1:15" ht="14.25">
      <c r="A24" s="350" t="s">
        <v>33</v>
      </c>
      <c r="B24" s="336"/>
      <c r="C24" s="351" t="str">
        <f>IF(B26="","",VLOOKUP(B26,名簿!$B$8:$G$106,6,FALSE))</f>
        <v/>
      </c>
      <c r="D24" s="352" t="e">
        <f>IF(#REF!="","",VLOOKUP(#REF!,名簿!#REF!,6,FALSE))</f>
        <v>#REF!</v>
      </c>
      <c r="E24" s="352" t="e">
        <f>IF(#REF!="","",VLOOKUP(#REF!,名簿!#REF!,6,FALSE))</f>
        <v>#REF!</v>
      </c>
      <c r="F24" s="352" t="e">
        <f>IF(#REF!="","",VLOOKUP(#REF!,名簿!#REF!,6,FALSE))</f>
        <v>#REF!</v>
      </c>
      <c r="G24" s="90"/>
      <c r="H24" s="368"/>
      <c r="I24" s="350" t="s">
        <v>33</v>
      </c>
      <c r="J24" s="336"/>
      <c r="K24" s="351" t="str">
        <f>IF(J26="","",VLOOKUP(J26,名簿!$B$8:$G$106,6,FALSE))</f>
        <v/>
      </c>
      <c r="L24" s="352" t="e">
        <f>IF(#REF!="","",VLOOKUP(#REF!,名簿!#REF!,6,FALSE))</f>
        <v>#REF!</v>
      </c>
      <c r="M24" s="352" t="e">
        <f>IF(#REF!="","",VLOOKUP(#REF!,名簿!#REF!,6,FALSE))</f>
        <v>#REF!</v>
      </c>
      <c r="N24" s="352" t="e">
        <f>IF(#REF!="","",VLOOKUP(#REF!,名簿!#REF!,6,FALSE))</f>
        <v>#REF!</v>
      </c>
      <c r="O24" s="90"/>
    </row>
    <row r="25" spans="1:15">
      <c r="A25" s="91" t="s">
        <v>27</v>
      </c>
      <c r="B25" s="326" t="s">
        <v>43</v>
      </c>
      <c r="C25" s="326"/>
      <c r="D25" s="326" t="s">
        <v>29</v>
      </c>
      <c r="E25" s="326"/>
      <c r="F25" s="326"/>
      <c r="G25" s="92" t="s">
        <v>3</v>
      </c>
      <c r="H25" s="368"/>
      <c r="I25" s="91" t="s">
        <v>27</v>
      </c>
      <c r="J25" s="326" t="s">
        <v>43</v>
      </c>
      <c r="K25" s="326"/>
      <c r="L25" s="326" t="s">
        <v>29</v>
      </c>
      <c r="M25" s="326"/>
      <c r="N25" s="326"/>
      <c r="O25" s="92" t="s">
        <v>3</v>
      </c>
    </row>
    <row r="26" spans="1:15" ht="18">
      <c r="A26" s="358" t="str">
        <f>IF(B26="","",VLOOKUP(B26,名簿!$B$8:$G$106,4,FALSE))</f>
        <v/>
      </c>
      <c r="B26" s="369"/>
      <c r="C26" s="369"/>
      <c r="D26" s="366" t="str">
        <f>IF(B26="","",VLOOKUP(B26,名簿!$B$8:$G$106,2,FALSE))</f>
        <v/>
      </c>
      <c r="E26" s="366" t="str">
        <f>IF(D26="","",LOOKUP(D26,名簿!E$8:E$106,名簿!F$8:F$106))</f>
        <v/>
      </c>
      <c r="F26" s="366" t="str">
        <f>IF(E26="","",LOOKUP(E26,名簿!F$8:F$106,名簿!G$8:G$106))</f>
        <v/>
      </c>
      <c r="G26" s="93" t="str">
        <f>IF(B26="","",VLOOKUP(B26,名簿!$B$8:$G$106,5,FALSE))</f>
        <v/>
      </c>
      <c r="H26" s="368"/>
      <c r="I26" s="358" t="str">
        <f>IF(J26="","",VLOOKUP(J26,名簿!$B$8:$G$106,4,FALSE))</f>
        <v/>
      </c>
      <c r="J26" s="369"/>
      <c r="K26" s="369"/>
      <c r="L26" s="366" t="str">
        <f>IF(J26="","",VLOOKUP(J26,名簿!$B$8:$G$106,2,FALSE))</f>
        <v/>
      </c>
      <c r="M26" s="366" t="str">
        <f>IF(L26="","",LOOKUP(L26,名簿!#REF!,名簿!J$8:J$106))</f>
        <v/>
      </c>
      <c r="N26" s="366" t="str">
        <f>IF(M26="","",LOOKUP(M26,名簿!J$8:J$106,名簿!K$8:K$106))</f>
        <v/>
      </c>
      <c r="O26" s="93" t="str">
        <f>IF(J26="","",VLOOKUP(J26,名簿!$B$8:$G$106,5,FALSE))</f>
        <v/>
      </c>
    </row>
    <row r="27" spans="1:15" ht="18">
      <c r="A27" s="359" t="str">
        <f>IF(B27="","",VLOOKUP(B27,名簿!B$8:G$106,4,FALSE))</f>
        <v/>
      </c>
      <c r="B27" s="363"/>
      <c r="C27" s="363"/>
      <c r="D27" s="353" t="str">
        <f>IF(B27="","",VLOOKUP(B27,名簿!$B$8:$G$106,2,FALSE))</f>
        <v/>
      </c>
      <c r="E27" s="353" t="str">
        <f>IF(D27="","",LOOKUP(D27,名簿!E$8:E$106,名簿!F$8:F$106))</f>
        <v/>
      </c>
      <c r="F27" s="353" t="str">
        <f>IF(E27="","",LOOKUP(E27,名簿!F$8:F$106,名簿!G$8:G$106))</f>
        <v/>
      </c>
      <c r="G27" s="94" t="str">
        <f>IF(B27="","",VLOOKUP(B27,名簿!$B$8:$G$106,5,FALSE))</f>
        <v/>
      </c>
      <c r="H27" s="368"/>
      <c r="I27" s="359" t="str">
        <f>IF(J27="","",VLOOKUP(J27,名簿!J$8:K$106,4,FALSE))</f>
        <v/>
      </c>
      <c r="J27" s="363"/>
      <c r="K27" s="363"/>
      <c r="L27" s="353" t="str">
        <f>IF(J27="","",VLOOKUP(J27,名簿!$B$8:$G$106,2,FALSE))</f>
        <v/>
      </c>
      <c r="M27" s="353" t="str">
        <f>IF(L27="","",LOOKUP(L27,名簿!#REF!,名簿!J$8:J$106))</f>
        <v/>
      </c>
      <c r="N27" s="353" t="str">
        <f>IF(M27="","",LOOKUP(M27,名簿!J$8:J$106,名簿!K$8:K$106))</f>
        <v/>
      </c>
      <c r="O27" s="94" t="str">
        <f>IF(J27="","",VLOOKUP(J27,名簿!$B$8:$G$106,5,FALSE))</f>
        <v/>
      </c>
    </row>
    <row r="28" spans="1:15" ht="18">
      <c r="A28" s="359" t="str">
        <f>IF(B28="","",VLOOKUP(B28,名簿!B$8:G$106,4,FALSE))</f>
        <v/>
      </c>
      <c r="B28" s="363"/>
      <c r="C28" s="363"/>
      <c r="D28" s="353" t="str">
        <f>IF(B28="","",VLOOKUP(B28,名簿!$B$8:$G$106,2,FALSE))</f>
        <v/>
      </c>
      <c r="E28" s="353" t="str">
        <f>IF(D28="","",LOOKUP(D28,名簿!E$8:E$106,名簿!F$8:F$106))</f>
        <v/>
      </c>
      <c r="F28" s="353" t="str">
        <f>IF(E28="","",LOOKUP(E28,名簿!F$8:F$106,名簿!G$8:G$106))</f>
        <v/>
      </c>
      <c r="G28" s="94" t="str">
        <f>IF(B28="","",VLOOKUP(B28,名簿!$B$8:$G$106,5,FALSE))</f>
        <v/>
      </c>
      <c r="H28" s="368"/>
      <c r="I28" s="359" t="str">
        <f>IF(J28="","",VLOOKUP(J28,名簿!J$8:K$106,4,FALSE))</f>
        <v/>
      </c>
      <c r="J28" s="363"/>
      <c r="K28" s="363"/>
      <c r="L28" s="353" t="str">
        <f>IF(J28="","",VLOOKUP(J28,名簿!$B$8:$G$106,2,FALSE))</f>
        <v/>
      </c>
      <c r="M28" s="353" t="str">
        <f>IF(L28="","",LOOKUP(L28,名簿!#REF!,名簿!J$8:J$106))</f>
        <v/>
      </c>
      <c r="N28" s="353" t="str">
        <f>IF(M28="","",LOOKUP(M28,名簿!J$8:J$106,名簿!K$8:K$106))</f>
        <v/>
      </c>
      <c r="O28" s="94" t="str">
        <f>IF(J28="","",VLOOKUP(J28,名簿!$B$8:$G$106,5,FALSE))</f>
        <v/>
      </c>
    </row>
    <row r="29" spans="1:15" ht="18">
      <c r="A29" s="359" t="str">
        <f>IF(B29="","",VLOOKUP(B29,名簿!B$8:G$106,4,FALSE))</f>
        <v/>
      </c>
      <c r="B29" s="363"/>
      <c r="C29" s="363"/>
      <c r="D29" s="353" t="str">
        <f>IF(B29="","",VLOOKUP(B29,名簿!$B$8:$G$106,2,FALSE))</f>
        <v/>
      </c>
      <c r="E29" s="353" t="str">
        <f>IF(D29="","",LOOKUP(D29,名簿!E$8:E$106,名簿!F$8:F$106))</f>
        <v/>
      </c>
      <c r="F29" s="353" t="str">
        <f>IF(E29="","",LOOKUP(E29,名簿!F$8:F$106,名簿!G$8:G$106))</f>
        <v/>
      </c>
      <c r="G29" s="94" t="str">
        <f>IF(B29="","",VLOOKUP(B29,名簿!$B$8:$G$106,5,FALSE))</f>
        <v/>
      </c>
      <c r="H29" s="368"/>
      <c r="I29" s="359" t="str">
        <f>IF(J29="","",VLOOKUP(J29,名簿!J$8:K$106,4,FALSE))</f>
        <v/>
      </c>
      <c r="J29" s="363"/>
      <c r="K29" s="363"/>
      <c r="L29" s="353" t="str">
        <f>IF(J29="","",VLOOKUP(J29,名簿!$B$8:$G$106,2,FALSE))</f>
        <v/>
      </c>
      <c r="M29" s="353" t="str">
        <f>IF(L29="","",LOOKUP(L29,名簿!#REF!,名簿!J$8:J$106))</f>
        <v/>
      </c>
      <c r="N29" s="353" t="str">
        <f>IF(M29="","",LOOKUP(M29,名簿!J$8:J$106,名簿!K$8:K$106))</f>
        <v/>
      </c>
      <c r="O29" s="94" t="str">
        <f>IF(J29="","",VLOOKUP(J29,名簿!$B$8:$G$106,5,FALSE))</f>
        <v/>
      </c>
    </row>
    <row r="30" spans="1:15" ht="18">
      <c r="A30" s="359" t="str">
        <f>IF(B30="","",VLOOKUP(B30,名簿!B$8:G$106,4,FALSE))</f>
        <v/>
      </c>
      <c r="B30" s="363"/>
      <c r="C30" s="363"/>
      <c r="D30" s="353" t="str">
        <f>IF(B30="","",VLOOKUP(B30,名簿!$B$8:$G$106,2,FALSE))</f>
        <v/>
      </c>
      <c r="E30" s="353" t="str">
        <f>IF(D30="","",LOOKUP(D30,名簿!E$8:E$106,名簿!F$8:F$106))</f>
        <v/>
      </c>
      <c r="F30" s="353" t="str">
        <f>IF(E30="","",LOOKUP(E30,名簿!F$8:F$106,名簿!G$8:G$106))</f>
        <v/>
      </c>
      <c r="G30" s="94" t="str">
        <f>IF(B30="","",VLOOKUP(B30,名簿!$B$8:$G$106,5,FALSE))</f>
        <v/>
      </c>
      <c r="H30" s="368"/>
      <c r="I30" s="359" t="str">
        <f>IF(J30="","",VLOOKUP(J30,名簿!J$8:K$106,4,FALSE))</f>
        <v/>
      </c>
      <c r="J30" s="363"/>
      <c r="K30" s="363"/>
      <c r="L30" s="353" t="str">
        <f>IF(J30="","",VLOOKUP(J30,名簿!$B$8:$G$106,2,FALSE))</f>
        <v/>
      </c>
      <c r="M30" s="353" t="str">
        <f>IF(L30="","",LOOKUP(L30,名簿!#REF!,名簿!J$8:J$106))</f>
        <v/>
      </c>
      <c r="N30" s="353" t="str">
        <f>IF(M30="","",LOOKUP(M30,名簿!J$8:J$106,名簿!K$8:K$106))</f>
        <v/>
      </c>
      <c r="O30" s="94" t="str">
        <f>IF(J30="","",VLOOKUP(J30,名簿!$B$8:$G$106,5,FALSE))</f>
        <v/>
      </c>
    </row>
    <row r="31" spans="1:15" ht="18.75" thickBot="1">
      <c r="A31" s="360" t="str">
        <f>IF(B31="","",VLOOKUP(B31,名簿!B$8:G$106,4,FALSE))</f>
        <v/>
      </c>
      <c r="B31" s="361"/>
      <c r="C31" s="361"/>
      <c r="D31" s="362" t="str">
        <f>IF(B31="","",VLOOKUP(B31,名簿!$B$8:$G$106,2,FALSE))</f>
        <v/>
      </c>
      <c r="E31" s="362" t="str">
        <f>IF(D31="","",LOOKUP(D31,名簿!E$8:E$106,名簿!F$8:F$106))</f>
        <v/>
      </c>
      <c r="F31" s="362" t="str">
        <f>IF(E31="","",LOOKUP(E31,名簿!F$8:F$106,名簿!G$8:G$106))</f>
        <v/>
      </c>
      <c r="G31" s="95" t="str">
        <f>IF(B31="","",VLOOKUP(B31,名簿!$B$8:$G$106,5,FALSE))</f>
        <v/>
      </c>
      <c r="H31" s="368"/>
      <c r="I31" s="360" t="str">
        <f>IF(J31="","",VLOOKUP(J31,名簿!J$8:K$106,4,FALSE))</f>
        <v/>
      </c>
      <c r="J31" s="361"/>
      <c r="K31" s="361"/>
      <c r="L31" s="362" t="str">
        <f>IF(J31="","",VLOOKUP(J31,名簿!$B$8:$G$106,2,FALSE))</f>
        <v/>
      </c>
      <c r="M31" s="362" t="str">
        <f>IF(L31="","",LOOKUP(L31,名簿!#REF!,名簿!J$8:J$106))</f>
        <v/>
      </c>
      <c r="N31" s="362" t="str">
        <f>IF(M31="","",LOOKUP(M31,名簿!J$8:J$106,名簿!K$8:K$106))</f>
        <v/>
      </c>
      <c r="O31" s="95" t="str">
        <f>IF(J31="","",VLOOKUP(J31,名簿!$B$8:$G$106,5,FALSE))</f>
        <v/>
      </c>
    </row>
    <row r="32" spans="1:15" ht="14.25" thickBot="1">
      <c r="A32" s="370"/>
      <c r="B32" s="370"/>
      <c r="C32" s="370"/>
      <c r="D32" s="370"/>
      <c r="E32" s="370"/>
      <c r="F32" s="370"/>
      <c r="G32" s="370"/>
      <c r="H32" s="370"/>
      <c r="I32" s="370"/>
      <c r="J32" s="370"/>
      <c r="K32" s="370"/>
      <c r="L32" s="370"/>
      <c r="M32" s="370"/>
      <c r="N32" s="370"/>
      <c r="O32" s="370"/>
    </row>
    <row r="33" spans="1:15" ht="14.25">
      <c r="A33" s="327" t="s">
        <v>25</v>
      </c>
      <c r="B33" s="328"/>
      <c r="C33" s="329"/>
      <c r="D33" s="329"/>
      <c r="E33" s="89" t="s">
        <v>26</v>
      </c>
      <c r="F33" s="371"/>
      <c r="G33" s="357"/>
      <c r="H33" s="368"/>
      <c r="I33" s="327" t="s">
        <v>25</v>
      </c>
      <c r="J33" s="328"/>
      <c r="K33" s="329"/>
      <c r="L33" s="329"/>
      <c r="M33" s="89" t="s">
        <v>26</v>
      </c>
      <c r="N33" s="371"/>
      <c r="O33" s="357"/>
    </row>
    <row r="34" spans="1:15" ht="14.25">
      <c r="A34" s="350" t="s">
        <v>33</v>
      </c>
      <c r="B34" s="336"/>
      <c r="C34" s="351" t="str">
        <f>IF(B36="","",VLOOKUP(B36,名簿!$B$8:$G$106,6,FALSE))</f>
        <v/>
      </c>
      <c r="D34" s="352" t="e">
        <f>IF(#REF!="","",VLOOKUP(#REF!,名簿!#REF!,6,FALSE))</f>
        <v>#REF!</v>
      </c>
      <c r="E34" s="352" t="e">
        <f>IF(#REF!="","",VLOOKUP(#REF!,名簿!#REF!,6,FALSE))</f>
        <v>#REF!</v>
      </c>
      <c r="F34" s="352" t="e">
        <f>IF(#REF!="","",VLOOKUP(#REF!,名簿!#REF!,6,FALSE))</f>
        <v>#REF!</v>
      </c>
      <c r="G34" s="90"/>
      <c r="H34" s="368"/>
      <c r="I34" s="350" t="s">
        <v>33</v>
      </c>
      <c r="J34" s="336"/>
      <c r="K34" s="351" t="str">
        <f>IF(J36="","",VLOOKUP(J36,名簿!$B$8:$G$106,6,FALSE))</f>
        <v/>
      </c>
      <c r="L34" s="352" t="e">
        <f>IF(#REF!="","",VLOOKUP(#REF!,名簿!#REF!,6,FALSE))</f>
        <v>#REF!</v>
      </c>
      <c r="M34" s="352" t="e">
        <f>IF(#REF!="","",VLOOKUP(#REF!,名簿!#REF!,6,FALSE))</f>
        <v>#REF!</v>
      </c>
      <c r="N34" s="352" t="e">
        <f>IF(#REF!="","",VLOOKUP(#REF!,名簿!#REF!,6,FALSE))</f>
        <v>#REF!</v>
      </c>
      <c r="O34" s="90"/>
    </row>
    <row r="35" spans="1:15">
      <c r="A35" s="91" t="s">
        <v>27</v>
      </c>
      <c r="B35" s="326" t="s">
        <v>43</v>
      </c>
      <c r="C35" s="326"/>
      <c r="D35" s="326" t="s">
        <v>29</v>
      </c>
      <c r="E35" s="326"/>
      <c r="F35" s="326"/>
      <c r="G35" s="92" t="s">
        <v>3</v>
      </c>
      <c r="H35" s="368"/>
      <c r="I35" s="91" t="s">
        <v>27</v>
      </c>
      <c r="J35" s="326" t="s">
        <v>43</v>
      </c>
      <c r="K35" s="326"/>
      <c r="L35" s="326" t="s">
        <v>29</v>
      </c>
      <c r="M35" s="326"/>
      <c r="N35" s="326"/>
      <c r="O35" s="92" t="s">
        <v>3</v>
      </c>
    </row>
    <row r="36" spans="1:15" ht="18">
      <c r="A36" s="358" t="str">
        <f>IF(B36="","",VLOOKUP(B36,名簿!$B$8:$G$106,4,FALSE))</f>
        <v/>
      </c>
      <c r="B36" s="369"/>
      <c r="C36" s="369"/>
      <c r="D36" s="366" t="str">
        <f>IF(B36="","",VLOOKUP(B36,名簿!$B$8:$G$106,2,FALSE))</f>
        <v/>
      </c>
      <c r="E36" s="366" t="str">
        <f>IF(D36="","",LOOKUP(D36,名簿!E$8:E$106,名簿!F$8:F$106))</f>
        <v/>
      </c>
      <c r="F36" s="366" t="str">
        <f>IF(E36="","",LOOKUP(E36,名簿!F$8:F$106,名簿!G$8:G$106))</f>
        <v/>
      </c>
      <c r="G36" s="93" t="str">
        <f>IF(B36="","",VLOOKUP(B36,名簿!$B$8:$G$106,5,FALSE))</f>
        <v/>
      </c>
      <c r="H36" s="368"/>
      <c r="I36" s="358" t="str">
        <f>IF(J36="","",VLOOKUP(J36,名簿!$B$8:$G$106,4,FALSE))</f>
        <v/>
      </c>
      <c r="J36" s="369"/>
      <c r="K36" s="369"/>
      <c r="L36" s="366" t="str">
        <f>IF(J36="","",VLOOKUP(J36,名簿!$B$8:$G$106,2,FALSE))</f>
        <v/>
      </c>
      <c r="M36" s="366" t="str">
        <f>IF(L36="","",LOOKUP(L36,名簿!#REF!,名簿!J$8:J$106))</f>
        <v/>
      </c>
      <c r="N36" s="366" t="str">
        <f>IF(M36="","",LOOKUP(M36,名簿!J$8:J$106,名簿!K$8:K$106))</f>
        <v/>
      </c>
      <c r="O36" s="93" t="str">
        <f>IF(J36="","",VLOOKUP(J36,名簿!$B$8:$G$106,5,FALSE))</f>
        <v/>
      </c>
    </row>
    <row r="37" spans="1:15" ht="18">
      <c r="A37" s="359" t="str">
        <f>IF(B37="","",VLOOKUP(B37,名簿!B$8:G$106,4,FALSE))</f>
        <v/>
      </c>
      <c r="B37" s="363"/>
      <c r="C37" s="363"/>
      <c r="D37" s="353" t="str">
        <f>IF(B37="","",VLOOKUP(B37,名簿!$B$8:$G$106,2,FALSE))</f>
        <v/>
      </c>
      <c r="E37" s="353" t="str">
        <f>IF(D37="","",LOOKUP(D37,名簿!E$8:E$106,名簿!F$8:F$106))</f>
        <v/>
      </c>
      <c r="F37" s="353" t="str">
        <f>IF(E37="","",LOOKUP(E37,名簿!F$8:F$106,名簿!G$8:G$106))</f>
        <v/>
      </c>
      <c r="G37" s="94" t="str">
        <f>IF(B37="","",VLOOKUP(B37,名簿!$B$8:$G$106,5,FALSE))</f>
        <v/>
      </c>
      <c r="H37" s="368"/>
      <c r="I37" s="359" t="str">
        <f>IF(J37="","",VLOOKUP(J37,名簿!J$8:K$106,4,FALSE))</f>
        <v/>
      </c>
      <c r="J37" s="363"/>
      <c r="K37" s="363"/>
      <c r="L37" s="353" t="str">
        <f>IF(J37="","",VLOOKUP(J37,名簿!$B$8:$G$106,2,FALSE))</f>
        <v/>
      </c>
      <c r="M37" s="353" t="str">
        <f>IF(L37="","",LOOKUP(L37,名簿!#REF!,名簿!J$8:J$106))</f>
        <v/>
      </c>
      <c r="N37" s="353" t="str">
        <f>IF(M37="","",LOOKUP(M37,名簿!J$8:J$106,名簿!K$8:K$106))</f>
        <v/>
      </c>
      <c r="O37" s="94" t="str">
        <f>IF(J37="","",VLOOKUP(J37,名簿!$B$8:$G$106,5,FALSE))</f>
        <v/>
      </c>
    </row>
    <row r="38" spans="1:15" ht="18">
      <c r="A38" s="359" t="str">
        <f>IF(B38="","",VLOOKUP(B38,名簿!B$8:G$106,4,FALSE))</f>
        <v/>
      </c>
      <c r="B38" s="363"/>
      <c r="C38" s="363"/>
      <c r="D38" s="353" t="str">
        <f>IF(B38="","",VLOOKUP(B38,名簿!$B$8:$G$106,2,FALSE))</f>
        <v/>
      </c>
      <c r="E38" s="353" t="str">
        <f>IF(D38="","",LOOKUP(D38,名簿!E$8:E$106,名簿!F$8:F$106))</f>
        <v/>
      </c>
      <c r="F38" s="353" t="str">
        <f>IF(E38="","",LOOKUP(E38,名簿!F$8:F$106,名簿!G$8:G$106))</f>
        <v/>
      </c>
      <c r="G38" s="94" t="str">
        <f>IF(B38="","",VLOOKUP(B38,名簿!$B$8:$G$106,5,FALSE))</f>
        <v/>
      </c>
      <c r="H38" s="368"/>
      <c r="I38" s="359" t="str">
        <f>IF(J38="","",VLOOKUP(J38,名簿!J$8:K$106,4,FALSE))</f>
        <v/>
      </c>
      <c r="J38" s="363"/>
      <c r="K38" s="363"/>
      <c r="L38" s="353" t="str">
        <f>IF(J38="","",VLOOKUP(J38,名簿!$B$8:$G$106,2,FALSE))</f>
        <v/>
      </c>
      <c r="M38" s="353" t="str">
        <f>IF(L38="","",LOOKUP(L38,名簿!#REF!,名簿!J$8:J$106))</f>
        <v/>
      </c>
      <c r="N38" s="353" t="str">
        <f>IF(M38="","",LOOKUP(M38,名簿!J$8:J$106,名簿!K$8:K$106))</f>
        <v/>
      </c>
      <c r="O38" s="94" t="str">
        <f>IF(J38="","",VLOOKUP(J38,名簿!$B$8:$G$106,5,FALSE))</f>
        <v/>
      </c>
    </row>
    <row r="39" spans="1:15" ht="18">
      <c r="A39" s="359" t="str">
        <f>IF(B39="","",VLOOKUP(B39,名簿!B$8:G$106,4,FALSE))</f>
        <v/>
      </c>
      <c r="B39" s="363"/>
      <c r="C39" s="363"/>
      <c r="D39" s="353" t="str">
        <f>IF(B39="","",VLOOKUP(B39,名簿!$B$8:$G$106,2,FALSE))</f>
        <v/>
      </c>
      <c r="E39" s="353" t="str">
        <f>IF(D39="","",LOOKUP(D39,名簿!E$8:E$106,名簿!F$8:F$106))</f>
        <v/>
      </c>
      <c r="F39" s="353" t="str">
        <f>IF(E39="","",LOOKUP(E39,名簿!F$8:F$106,名簿!G$8:G$106))</f>
        <v/>
      </c>
      <c r="G39" s="94" t="str">
        <f>IF(B39="","",VLOOKUP(B39,名簿!$B$8:$G$106,5,FALSE))</f>
        <v/>
      </c>
      <c r="H39" s="368"/>
      <c r="I39" s="359" t="str">
        <f>IF(J39="","",VLOOKUP(J39,名簿!J$8:K$106,4,FALSE))</f>
        <v/>
      </c>
      <c r="J39" s="363"/>
      <c r="K39" s="363"/>
      <c r="L39" s="353" t="str">
        <f>IF(J39="","",VLOOKUP(J39,名簿!$B$8:$G$106,2,FALSE))</f>
        <v/>
      </c>
      <c r="M39" s="353" t="str">
        <f>IF(L39="","",LOOKUP(L39,名簿!#REF!,名簿!J$8:J$106))</f>
        <v/>
      </c>
      <c r="N39" s="353" t="str">
        <f>IF(M39="","",LOOKUP(M39,名簿!J$8:J$106,名簿!K$8:K$106))</f>
        <v/>
      </c>
      <c r="O39" s="94" t="str">
        <f>IF(J39="","",VLOOKUP(J39,名簿!$B$8:$G$106,5,FALSE))</f>
        <v/>
      </c>
    </row>
    <row r="40" spans="1:15" ht="18">
      <c r="A40" s="359" t="str">
        <f>IF(B40="","",VLOOKUP(B40,名簿!B$8:G$106,4,FALSE))</f>
        <v/>
      </c>
      <c r="B40" s="363"/>
      <c r="C40" s="363"/>
      <c r="D40" s="353" t="str">
        <f>IF(B40="","",VLOOKUP(B40,名簿!$B$8:$G$106,2,FALSE))</f>
        <v/>
      </c>
      <c r="E40" s="353" t="str">
        <f>IF(D40="","",LOOKUP(D40,名簿!E$8:E$106,名簿!F$8:F$106))</f>
        <v/>
      </c>
      <c r="F40" s="353" t="str">
        <f>IF(E40="","",LOOKUP(E40,名簿!F$8:F$106,名簿!G$8:G$106))</f>
        <v/>
      </c>
      <c r="G40" s="94" t="str">
        <f>IF(B40="","",VLOOKUP(B40,名簿!$B$8:$G$106,5,FALSE))</f>
        <v/>
      </c>
      <c r="H40" s="368"/>
      <c r="I40" s="359" t="str">
        <f>IF(J40="","",VLOOKUP(J40,名簿!J$8:K$106,4,FALSE))</f>
        <v/>
      </c>
      <c r="J40" s="363"/>
      <c r="K40" s="363"/>
      <c r="L40" s="353" t="str">
        <f>IF(J40="","",VLOOKUP(J40,名簿!$B$8:$G$106,2,FALSE))</f>
        <v/>
      </c>
      <c r="M40" s="353" t="str">
        <f>IF(L40="","",LOOKUP(L40,名簿!#REF!,名簿!J$8:J$106))</f>
        <v/>
      </c>
      <c r="N40" s="353" t="str">
        <f>IF(M40="","",LOOKUP(M40,名簿!J$8:J$106,名簿!K$8:K$106))</f>
        <v/>
      </c>
      <c r="O40" s="94" t="str">
        <f>IF(J40="","",VLOOKUP(J40,名簿!$B$8:$G$106,5,FALSE))</f>
        <v/>
      </c>
    </row>
    <row r="41" spans="1:15" ht="18.75" thickBot="1">
      <c r="A41" s="360" t="str">
        <f>IF(B41="","",VLOOKUP(B41,名簿!B$8:G$106,4,FALSE))</f>
        <v/>
      </c>
      <c r="B41" s="361"/>
      <c r="C41" s="361"/>
      <c r="D41" s="362" t="str">
        <f>IF(B41="","",VLOOKUP(B41,名簿!$B$8:$G$106,2,FALSE))</f>
        <v/>
      </c>
      <c r="E41" s="362" t="str">
        <f>IF(D41="","",LOOKUP(D41,名簿!E$8:E$106,名簿!F$8:F$106))</f>
        <v/>
      </c>
      <c r="F41" s="362" t="str">
        <f>IF(E41="","",LOOKUP(E41,名簿!F$8:F$106,名簿!G$8:G$106))</f>
        <v/>
      </c>
      <c r="G41" s="95" t="str">
        <f>IF(B41="","",VLOOKUP(B41,名簿!$B$8:$G$106,5,FALSE))</f>
        <v/>
      </c>
      <c r="H41" s="368"/>
      <c r="I41" s="360" t="str">
        <f>IF(J41="","",VLOOKUP(J41,名簿!J$8:K$106,4,FALSE))</f>
        <v/>
      </c>
      <c r="J41" s="361"/>
      <c r="K41" s="361"/>
      <c r="L41" s="362" t="str">
        <f>IF(J41="","",VLOOKUP(J41,名簿!$B$8:$G$106,2,FALSE))</f>
        <v/>
      </c>
      <c r="M41" s="362" t="str">
        <f>IF(L41="","",LOOKUP(L41,名簿!#REF!,名簿!J$8:J$106))</f>
        <v/>
      </c>
      <c r="N41" s="362" t="str">
        <f>IF(M41="","",LOOKUP(M41,名簿!J$8:J$106,名簿!K$8:K$106))</f>
        <v/>
      </c>
      <c r="O41" s="95" t="str">
        <f>IF(J41="","",VLOOKUP(J41,名簿!$B$8:$G$106,5,FALSE))</f>
        <v/>
      </c>
    </row>
    <row r="42" spans="1:15">
      <c r="A42" s="370"/>
      <c r="B42" s="370"/>
      <c r="C42" s="370"/>
      <c r="D42" s="370"/>
      <c r="E42" s="370"/>
      <c r="F42" s="370"/>
      <c r="G42" s="370"/>
      <c r="H42" s="370"/>
      <c r="I42" s="370"/>
      <c r="J42" s="370"/>
      <c r="K42" s="370"/>
      <c r="L42" s="370"/>
      <c r="M42" s="370"/>
      <c r="N42" s="370"/>
      <c r="O42" s="370"/>
    </row>
    <row r="45" spans="1:15">
      <c r="B45" s="96" t="s">
        <v>44</v>
      </c>
      <c r="D45" s="88" t="s">
        <v>45</v>
      </c>
    </row>
    <row r="46" spans="1:15">
      <c r="B46" s="96" t="s">
        <v>46</v>
      </c>
      <c r="D46" s="88" t="s">
        <v>47</v>
      </c>
    </row>
    <row r="47" spans="1:15">
      <c r="B47" s="96" t="s">
        <v>50</v>
      </c>
    </row>
    <row r="48" spans="1:15">
      <c r="B48" s="96" t="s">
        <v>41</v>
      </c>
      <c r="D48" s="88" t="s">
        <v>48</v>
      </c>
    </row>
  </sheetData>
  <protectedRanges>
    <protectedRange sqref="C3:C4 K3:K4 C13:C14 K13:K14 C23:C24 K23:K24 C33:C34 K33:K34" name="入力2" securityDescriptor="O:WDG:WDD:(A;;CC;;;WD)"/>
    <protectedRange sqref="A6:G11 I6:O11 A16:G21 I16:O21 A26:G31 I26:O31 A36:G41 I36:O41" name="入力1" securityDescriptor="O:WDG:WDD:(A;;CC;;;WD)"/>
    <protectedRange sqref="F3:F4 N3:N4 F13:F14 N13:N14 F23:F24 N23:N24 F33:F34 N33:N34" name="記録" securityDescriptor="O:WDG:WDD:(A;;CC;;;WD)"/>
    <protectedRange sqref="C3:C4 K3:K4 C13:C14 K13:K14 C23:C24 K23:K24 C33:C34 K33:K34" name="種目" securityDescriptor="O:WDG:WDD:(A;;CC;;;WD)"/>
  </protectedRanges>
  <mergeCells count="168">
    <mergeCell ref="A42:O42"/>
    <mergeCell ref="J40:K40"/>
    <mergeCell ref="L40:N40"/>
    <mergeCell ref="B41:C41"/>
    <mergeCell ref="D41:F41"/>
    <mergeCell ref="J41:K41"/>
    <mergeCell ref="L41:N41"/>
    <mergeCell ref="A36:A41"/>
    <mergeCell ref="B40:C40"/>
    <mergeCell ref="D40:F40"/>
    <mergeCell ref="J38:K38"/>
    <mergeCell ref="L38:N38"/>
    <mergeCell ref="B39:C39"/>
    <mergeCell ref="D39:F39"/>
    <mergeCell ref="J39:K39"/>
    <mergeCell ref="L39:N39"/>
    <mergeCell ref="D38:F38"/>
    <mergeCell ref="J36:K36"/>
    <mergeCell ref="L36:N36"/>
    <mergeCell ref="B37:C37"/>
    <mergeCell ref="D37:F37"/>
    <mergeCell ref="J37:K37"/>
    <mergeCell ref="L37:N37"/>
    <mergeCell ref="B36:C36"/>
    <mergeCell ref="D36:F36"/>
    <mergeCell ref="I36:I41"/>
    <mergeCell ref="B38:C38"/>
    <mergeCell ref="I34:J34"/>
    <mergeCell ref="K34:N34"/>
    <mergeCell ref="B35:C35"/>
    <mergeCell ref="D35:F35"/>
    <mergeCell ref="J35:K35"/>
    <mergeCell ref="L35:N35"/>
    <mergeCell ref="A32:O32"/>
    <mergeCell ref="A33:B33"/>
    <mergeCell ref="C33:D33"/>
    <mergeCell ref="F33:G33"/>
    <mergeCell ref="H33:H41"/>
    <mergeCell ref="I33:J33"/>
    <mergeCell ref="K33:L33"/>
    <mergeCell ref="N33:O33"/>
    <mergeCell ref="A34:B34"/>
    <mergeCell ref="C34:F34"/>
    <mergeCell ref="J30:K30"/>
    <mergeCell ref="L30:N30"/>
    <mergeCell ref="B31:C31"/>
    <mergeCell ref="D31:F31"/>
    <mergeCell ref="J31:K31"/>
    <mergeCell ref="L31:N31"/>
    <mergeCell ref="J28:K28"/>
    <mergeCell ref="L28:N28"/>
    <mergeCell ref="B29:C29"/>
    <mergeCell ref="D29:F29"/>
    <mergeCell ref="J29:K29"/>
    <mergeCell ref="L29:N29"/>
    <mergeCell ref="J26:K26"/>
    <mergeCell ref="L26:N26"/>
    <mergeCell ref="B27:C27"/>
    <mergeCell ref="D27:F27"/>
    <mergeCell ref="J27:K27"/>
    <mergeCell ref="L27:N27"/>
    <mergeCell ref="A26:A31"/>
    <mergeCell ref="B26:C26"/>
    <mergeCell ref="D26:F26"/>
    <mergeCell ref="I26:I31"/>
    <mergeCell ref="B28:C28"/>
    <mergeCell ref="D28:F28"/>
    <mergeCell ref="B30:C30"/>
    <mergeCell ref="D30:F30"/>
    <mergeCell ref="I24:J24"/>
    <mergeCell ref="K24:N24"/>
    <mergeCell ref="B25:C25"/>
    <mergeCell ref="D25:F25"/>
    <mergeCell ref="J25:K25"/>
    <mergeCell ref="L25:N25"/>
    <mergeCell ref="A22:O22"/>
    <mergeCell ref="A23:B23"/>
    <mergeCell ref="C23:D23"/>
    <mergeCell ref="F23:G23"/>
    <mergeCell ref="H23:H31"/>
    <mergeCell ref="I23:J23"/>
    <mergeCell ref="K23:L23"/>
    <mergeCell ref="N23:O23"/>
    <mergeCell ref="A24:B24"/>
    <mergeCell ref="C24:F24"/>
    <mergeCell ref="J20:K20"/>
    <mergeCell ref="L20:N20"/>
    <mergeCell ref="B21:C21"/>
    <mergeCell ref="D21:F21"/>
    <mergeCell ref="J21:K21"/>
    <mergeCell ref="L21:N21"/>
    <mergeCell ref="J18:K18"/>
    <mergeCell ref="L18:N18"/>
    <mergeCell ref="B19:C19"/>
    <mergeCell ref="D19:F19"/>
    <mergeCell ref="J19:K19"/>
    <mergeCell ref="L19:N19"/>
    <mergeCell ref="J16:K16"/>
    <mergeCell ref="L16:N16"/>
    <mergeCell ref="B17:C17"/>
    <mergeCell ref="D17:F17"/>
    <mergeCell ref="J17:K17"/>
    <mergeCell ref="L17:N17"/>
    <mergeCell ref="A16:A21"/>
    <mergeCell ref="B16:C16"/>
    <mergeCell ref="D16:F16"/>
    <mergeCell ref="I16:I21"/>
    <mergeCell ref="B18:C18"/>
    <mergeCell ref="D18:F18"/>
    <mergeCell ref="B20:C20"/>
    <mergeCell ref="D20:F20"/>
    <mergeCell ref="I14:J14"/>
    <mergeCell ref="K14:N14"/>
    <mergeCell ref="B15:C15"/>
    <mergeCell ref="D15:F15"/>
    <mergeCell ref="J15:K15"/>
    <mergeCell ref="L15:N15"/>
    <mergeCell ref="A12:O12"/>
    <mergeCell ref="A13:B13"/>
    <mergeCell ref="C13:D13"/>
    <mergeCell ref="F13:G13"/>
    <mergeCell ref="H13:H21"/>
    <mergeCell ref="I13:J13"/>
    <mergeCell ref="K13:L13"/>
    <mergeCell ref="N13:O13"/>
    <mergeCell ref="A14:B14"/>
    <mergeCell ref="C14:F14"/>
    <mergeCell ref="L6:N6"/>
    <mergeCell ref="J7:K7"/>
    <mergeCell ref="L7:N7"/>
    <mergeCell ref="J11:K11"/>
    <mergeCell ref="L11:N11"/>
    <mergeCell ref="J5:K5"/>
    <mergeCell ref="L5:N5"/>
    <mergeCell ref="L8:N8"/>
    <mergeCell ref="J9:K9"/>
    <mergeCell ref="L9:N9"/>
    <mergeCell ref="J10:K10"/>
    <mergeCell ref="L10:N10"/>
    <mergeCell ref="K3:L3"/>
    <mergeCell ref="N3:O3"/>
    <mergeCell ref="I4:J4"/>
    <mergeCell ref="K4:N4"/>
    <mergeCell ref="I6:I11"/>
    <mergeCell ref="I3:J3"/>
    <mergeCell ref="B10:C10"/>
    <mergeCell ref="D10:F10"/>
    <mergeCell ref="B6:C6"/>
    <mergeCell ref="D6:F6"/>
    <mergeCell ref="B7:C7"/>
    <mergeCell ref="J8:K8"/>
    <mergeCell ref="H3:H11"/>
    <mergeCell ref="J6:K6"/>
    <mergeCell ref="A3:B3"/>
    <mergeCell ref="C3:D3"/>
    <mergeCell ref="F3:G3"/>
    <mergeCell ref="B5:C5"/>
    <mergeCell ref="D5:F5"/>
    <mergeCell ref="A6:A11"/>
    <mergeCell ref="B11:C11"/>
    <mergeCell ref="D11:F11"/>
    <mergeCell ref="A4:B4"/>
    <mergeCell ref="C4:F4"/>
    <mergeCell ref="D7:F7"/>
    <mergeCell ref="B8:C8"/>
    <mergeCell ref="D8:F8"/>
    <mergeCell ref="B9:C9"/>
    <mergeCell ref="D9:F9"/>
  </mergeCells>
  <phoneticPr fontId="2"/>
  <dataValidations count="2">
    <dataValidation type="list" allowBlank="1" showInputMessage="1" showErrorMessage="1" sqref="C3:D3 K33:L33 C33:D33 K23:L23 C23:D23 K13:L13 C13:D13 K3:L3">
      <formula1>$B$45:$B$48</formula1>
    </dataValidation>
    <dataValidation type="list" allowBlank="1" showInputMessage="1" showErrorMessage="1" sqref="G4 O34 G24 O14 G14 O4 G34 O24">
      <formula1>$D$45:$D$48</formula1>
    </dataValidation>
  </dataValidations>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I37"/>
  <sheetViews>
    <sheetView workbookViewId="0">
      <selection activeCell="J7" sqref="J7"/>
    </sheetView>
  </sheetViews>
  <sheetFormatPr defaultColWidth="15.125" defaultRowHeight="21" customHeight="1"/>
  <cols>
    <col min="1" max="1" width="4" customWidth="1"/>
    <col min="2" max="2" width="9" customWidth="1"/>
    <col min="3" max="3" width="16.875" style="111" customWidth="1"/>
    <col min="4" max="4" width="7.625" style="111" customWidth="1"/>
    <col min="5" max="5" width="15.125" style="111" customWidth="1"/>
    <col min="6" max="6" width="6.375" customWidth="1"/>
    <col min="7" max="7" width="8.75" bestFit="1" customWidth="1"/>
    <col min="8" max="8" width="9.625" bestFit="1" customWidth="1"/>
    <col min="9" max="9" width="12.5" bestFit="1" customWidth="1"/>
  </cols>
  <sheetData>
    <row r="1" spans="1:9" ht="15.75" customHeight="1" thickBot="1"/>
    <row r="2" spans="1:9" ht="27.75" customHeight="1" thickBot="1">
      <c r="C2" s="247"/>
      <c r="D2" s="248"/>
      <c r="E2" s="209" t="s">
        <v>132</v>
      </c>
      <c r="F2" s="209" t="s">
        <v>179</v>
      </c>
    </row>
    <row r="3" spans="1:9" ht="8.25" customHeight="1" thickBot="1">
      <c r="C3" s="223"/>
      <c r="D3" s="223"/>
    </row>
    <row r="4" spans="1:9" ht="22.5" customHeight="1">
      <c r="C4" s="202" t="s">
        <v>140</v>
      </c>
      <c r="D4" s="202" t="s">
        <v>25</v>
      </c>
      <c r="E4" s="202" t="s">
        <v>26</v>
      </c>
      <c r="G4" s="244" t="s">
        <v>141</v>
      </c>
      <c r="H4" s="245"/>
      <c r="I4" s="246"/>
    </row>
    <row r="5" spans="1:9" ht="22.5" customHeight="1" thickBot="1">
      <c r="A5" s="203" t="s">
        <v>177</v>
      </c>
      <c r="B5" s="226" t="s">
        <v>183</v>
      </c>
      <c r="C5" s="224" t="s">
        <v>184</v>
      </c>
      <c r="D5" s="224">
        <v>3000</v>
      </c>
      <c r="E5" s="224" t="s">
        <v>178</v>
      </c>
      <c r="F5" s="111"/>
      <c r="G5" s="225" t="s">
        <v>25</v>
      </c>
      <c r="H5" s="212" t="s">
        <v>142</v>
      </c>
      <c r="I5" s="213" t="s">
        <v>143</v>
      </c>
    </row>
    <row r="6" spans="1:9" ht="22.5" customHeight="1" thickTop="1">
      <c r="A6">
        <v>1</v>
      </c>
      <c r="B6" s="227"/>
      <c r="C6" s="202"/>
      <c r="D6" s="202"/>
      <c r="E6" s="202"/>
      <c r="G6" s="214">
        <v>100</v>
      </c>
      <c r="H6" s="215" t="s">
        <v>144</v>
      </c>
      <c r="I6" s="216" t="s">
        <v>145</v>
      </c>
    </row>
    <row r="7" spans="1:9" ht="22.5" customHeight="1">
      <c r="A7">
        <v>2</v>
      </c>
      <c r="B7" s="227"/>
      <c r="C7" s="202"/>
      <c r="D7" s="202"/>
      <c r="E7" s="202"/>
      <c r="G7" s="211">
        <v>200</v>
      </c>
      <c r="H7" s="217" t="s">
        <v>146</v>
      </c>
      <c r="I7" s="218" t="s">
        <v>147</v>
      </c>
    </row>
    <row r="8" spans="1:9" ht="22.5" customHeight="1">
      <c r="A8">
        <v>3</v>
      </c>
      <c r="B8" s="227"/>
      <c r="C8" s="202"/>
      <c r="D8" s="202"/>
      <c r="E8" s="202"/>
      <c r="G8" s="211">
        <v>400</v>
      </c>
      <c r="H8" s="217" t="s">
        <v>148</v>
      </c>
      <c r="I8" s="229"/>
    </row>
    <row r="9" spans="1:9" ht="22.5" customHeight="1">
      <c r="A9">
        <v>4</v>
      </c>
      <c r="B9" s="227"/>
      <c r="C9" s="202"/>
      <c r="D9" s="202"/>
      <c r="E9" s="202"/>
      <c r="G9" s="211">
        <v>800</v>
      </c>
      <c r="H9" s="217" t="s">
        <v>149</v>
      </c>
      <c r="I9" s="218" t="s">
        <v>150</v>
      </c>
    </row>
    <row r="10" spans="1:9" ht="22.5" customHeight="1">
      <c r="A10">
        <v>5</v>
      </c>
      <c r="B10" s="227"/>
      <c r="C10" s="202"/>
      <c r="D10" s="202"/>
      <c r="E10" s="202"/>
      <c r="G10" s="211">
        <v>2000</v>
      </c>
      <c r="H10" s="230"/>
      <c r="I10" s="228" t="s">
        <v>187</v>
      </c>
    </row>
    <row r="11" spans="1:9" ht="22.5" customHeight="1">
      <c r="A11">
        <v>6</v>
      </c>
      <c r="B11" s="227"/>
      <c r="C11" s="202"/>
      <c r="D11" s="202"/>
      <c r="E11" s="202"/>
      <c r="G11" s="211">
        <v>3000</v>
      </c>
      <c r="H11" s="217" t="s">
        <v>151</v>
      </c>
      <c r="I11" s="216" t="s">
        <v>188</v>
      </c>
    </row>
    <row r="12" spans="1:9" ht="22.5" customHeight="1">
      <c r="A12">
        <v>7</v>
      </c>
      <c r="B12" s="227"/>
      <c r="C12" s="202"/>
      <c r="D12" s="202"/>
      <c r="E12" s="202"/>
      <c r="G12" s="211" t="s">
        <v>152</v>
      </c>
      <c r="H12" s="230"/>
      <c r="I12" s="218" t="s">
        <v>153</v>
      </c>
    </row>
    <row r="13" spans="1:9" ht="22.5" customHeight="1">
      <c r="A13">
        <v>8</v>
      </c>
      <c r="B13" s="227"/>
      <c r="C13" s="202"/>
      <c r="D13" s="202"/>
      <c r="E13" s="202"/>
      <c r="G13" s="211" t="s">
        <v>154</v>
      </c>
      <c r="H13" s="217" t="s">
        <v>155</v>
      </c>
      <c r="I13" s="229"/>
    </row>
    <row r="14" spans="1:9" ht="22.5" customHeight="1">
      <c r="A14">
        <v>9</v>
      </c>
      <c r="B14" s="227"/>
      <c r="C14" s="202"/>
      <c r="D14" s="202"/>
      <c r="E14" s="202"/>
      <c r="G14" s="211" t="s">
        <v>156</v>
      </c>
      <c r="H14" s="217" t="s">
        <v>157</v>
      </c>
      <c r="I14" s="218" t="s">
        <v>158</v>
      </c>
    </row>
    <row r="15" spans="1:9" ht="22.5" customHeight="1">
      <c r="A15">
        <v>10</v>
      </c>
      <c r="B15" s="227"/>
      <c r="C15" s="202"/>
      <c r="D15" s="202"/>
      <c r="E15" s="202"/>
      <c r="G15" s="211" t="s">
        <v>159</v>
      </c>
      <c r="H15" s="217" t="s">
        <v>160</v>
      </c>
      <c r="I15" s="218" t="s">
        <v>161</v>
      </c>
    </row>
    <row r="16" spans="1:9" ht="22.5" customHeight="1">
      <c r="A16">
        <v>11</v>
      </c>
      <c r="B16" s="227"/>
      <c r="C16" s="202"/>
      <c r="D16" s="202"/>
      <c r="E16" s="202"/>
      <c r="G16" s="211" t="s">
        <v>162</v>
      </c>
      <c r="H16" s="217" t="s">
        <v>163</v>
      </c>
      <c r="I16" s="229"/>
    </row>
    <row r="17" spans="1:9" ht="22.5" customHeight="1">
      <c r="A17">
        <v>12</v>
      </c>
      <c r="B17" s="227"/>
      <c r="C17" s="202"/>
      <c r="D17" s="202"/>
      <c r="E17" s="202"/>
      <c r="G17" s="211" t="s">
        <v>164</v>
      </c>
      <c r="H17" s="217" t="s">
        <v>165</v>
      </c>
      <c r="I17" s="229"/>
    </row>
    <row r="18" spans="1:9" ht="22.5" customHeight="1">
      <c r="A18">
        <v>13</v>
      </c>
      <c r="B18" s="227"/>
      <c r="C18" s="202"/>
      <c r="D18" s="202"/>
      <c r="E18" s="202"/>
      <c r="G18" s="211" t="s">
        <v>166</v>
      </c>
      <c r="H18" s="217" t="s">
        <v>167</v>
      </c>
      <c r="I18" s="218" t="s">
        <v>168</v>
      </c>
    </row>
    <row r="19" spans="1:9" ht="22.5" customHeight="1">
      <c r="A19">
        <v>14</v>
      </c>
      <c r="B19" s="227"/>
      <c r="C19" s="202"/>
      <c r="D19" s="202"/>
      <c r="E19" s="202"/>
      <c r="G19" s="211" t="s">
        <v>169</v>
      </c>
      <c r="H19" s="217" t="s">
        <v>170</v>
      </c>
      <c r="I19" s="218" t="s">
        <v>171</v>
      </c>
    </row>
    <row r="20" spans="1:9" ht="22.5" customHeight="1">
      <c r="A20">
        <v>15</v>
      </c>
      <c r="B20" s="227"/>
      <c r="C20" s="202"/>
      <c r="D20" s="202"/>
      <c r="E20" s="202"/>
      <c r="G20" s="222" t="s">
        <v>176</v>
      </c>
      <c r="H20" s="217" t="s">
        <v>172</v>
      </c>
      <c r="I20" s="218" t="s">
        <v>174</v>
      </c>
    </row>
    <row r="21" spans="1:9" ht="22.5" customHeight="1" thickBot="1">
      <c r="A21">
        <v>16</v>
      </c>
      <c r="B21" s="227"/>
      <c r="C21" s="202"/>
      <c r="D21" s="202"/>
      <c r="E21" s="202"/>
      <c r="G21" s="219" t="s">
        <v>180</v>
      </c>
      <c r="H21" s="220" t="s">
        <v>173</v>
      </c>
      <c r="I21" s="221" t="s">
        <v>175</v>
      </c>
    </row>
    <row r="22" spans="1:9" ht="22.5" customHeight="1">
      <c r="A22">
        <v>17</v>
      </c>
      <c r="B22" s="227"/>
      <c r="C22" s="202"/>
      <c r="D22" s="202"/>
      <c r="E22" s="202"/>
    </row>
    <row r="23" spans="1:9" ht="22.5" customHeight="1">
      <c r="A23">
        <v>18</v>
      </c>
      <c r="B23" s="227"/>
      <c r="C23" s="202"/>
      <c r="D23" s="202"/>
      <c r="E23" s="202"/>
    </row>
    <row r="24" spans="1:9" ht="22.5" customHeight="1">
      <c r="A24">
        <v>19</v>
      </c>
      <c r="B24" s="227"/>
      <c r="C24" s="202"/>
      <c r="D24" s="202"/>
      <c r="E24" s="202"/>
    </row>
    <row r="25" spans="1:9" ht="22.5" customHeight="1">
      <c r="A25">
        <v>20</v>
      </c>
      <c r="B25" s="227"/>
      <c r="C25" s="202"/>
      <c r="D25" s="202"/>
      <c r="E25" s="202"/>
    </row>
    <row r="26" spans="1:9" ht="22.5" customHeight="1">
      <c r="A26">
        <v>21</v>
      </c>
      <c r="B26" s="227"/>
      <c r="C26" s="202"/>
      <c r="D26" s="202"/>
      <c r="E26" s="202"/>
    </row>
    <row r="27" spans="1:9" ht="22.5" customHeight="1">
      <c r="A27">
        <v>22</v>
      </c>
      <c r="B27" s="227"/>
      <c r="C27" s="202"/>
      <c r="D27" s="202"/>
      <c r="E27" s="202"/>
    </row>
    <row r="28" spans="1:9" ht="22.5" customHeight="1">
      <c r="A28">
        <v>23</v>
      </c>
      <c r="B28" s="227"/>
      <c r="C28" s="202"/>
      <c r="D28" s="202"/>
      <c r="E28" s="202"/>
    </row>
    <row r="29" spans="1:9" ht="22.5" customHeight="1">
      <c r="A29">
        <v>24</v>
      </c>
      <c r="B29" s="227"/>
      <c r="C29" s="202"/>
      <c r="D29" s="202"/>
      <c r="E29" s="202"/>
    </row>
    <row r="30" spans="1:9" ht="22.5" customHeight="1">
      <c r="A30">
        <v>25</v>
      </c>
      <c r="B30" s="227"/>
      <c r="C30" s="202"/>
      <c r="D30" s="202"/>
      <c r="E30" s="202"/>
    </row>
    <row r="31" spans="1:9" ht="22.5" customHeight="1">
      <c r="A31">
        <v>26</v>
      </c>
      <c r="B31" s="227"/>
      <c r="C31" s="202"/>
      <c r="D31" s="202"/>
      <c r="E31" s="202"/>
    </row>
    <row r="32" spans="1:9" ht="22.5" customHeight="1">
      <c r="A32">
        <v>27</v>
      </c>
      <c r="B32" s="227"/>
      <c r="C32" s="202"/>
      <c r="D32" s="202"/>
      <c r="E32" s="202"/>
    </row>
    <row r="33" spans="1:5" ht="22.5" customHeight="1">
      <c r="A33">
        <v>28</v>
      </c>
      <c r="B33" s="227"/>
      <c r="C33" s="202"/>
      <c r="D33" s="202"/>
      <c r="E33" s="202"/>
    </row>
    <row r="34" spans="1:5" ht="22.5" customHeight="1">
      <c r="A34">
        <v>29</v>
      </c>
      <c r="B34" s="227"/>
      <c r="C34" s="202"/>
      <c r="D34" s="202"/>
      <c r="E34" s="202"/>
    </row>
    <row r="35" spans="1:5" ht="22.5" customHeight="1">
      <c r="A35">
        <v>30</v>
      </c>
      <c r="B35" s="227"/>
      <c r="C35" s="202"/>
      <c r="D35" s="202"/>
      <c r="E35" s="202"/>
    </row>
    <row r="36" spans="1:5" ht="22.5" customHeight="1">
      <c r="A36">
        <v>31</v>
      </c>
      <c r="B36" s="227"/>
      <c r="C36" s="202"/>
      <c r="D36" s="202"/>
      <c r="E36" s="202"/>
    </row>
    <row r="37" spans="1:5" ht="22.5" customHeight="1">
      <c r="A37">
        <v>32</v>
      </c>
      <c r="B37" s="227"/>
      <c r="C37" s="202"/>
      <c r="D37" s="202"/>
      <c r="E37" s="202"/>
    </row>
  </sheetData>
  <mergeCells count="2">
    <mergeCell ref="G4:I4"/>
    <mergeCell ref="C2:D2"/>
  </mergeCells>
  <phoneticPr fontId="2"/>
  <pageMargins left="0.56000000000000005" right="0.75" top="0.62" bottom="0.56999999999999995"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0000"/>
  </sheetPr>
  <dimension ref="A1:H31"/>
  <sheetViews>
    <sheetView zoomScale="80" zoomScaleNormal="80" workbookViewId="0">
      <selection activeCell="D12" sqref="D12"/>
    </sheetView>
  </sheetViews>
  <sheetFormatPr defaultRowHeight="22.5" customHeight="1"/>
  <cols>
    <col min="1" max="1" width="4.5" style="7" bestFit="1" customWidth="1"/>
    <col min="2" max="2" width="16.25" style="7" customWidth="1"/>
    <col min="3" max="3" width="15.625" style="7" customWidth="1"/>
    <col min="4" max="4" width="25" style="7" customWidth="1"/>
    <col min="5" max="6" width="7" style="14" bestFit="1" customWidth="1"/>
    <col min="7" max="7" width="23.125" style="7" customWidth="1"/>
    <col min="8" max="16384" width="9" style="5"/>
  </cols>
  <sheetData>
    <row r="1" spans="1:8" ht="22.5" customHeight="1">
      <c r="A1" s="249" t="s">
        <v>81</v>
      </c>
      <c r="B1" s="249"/>
      <c r="C1" s="249"/>
      <c r="D1" s="249"/>
      <c r="E1" s="249"/>
      <c r="F1" s="249"/>
      <c r="G1" s="249"/>
    </row>
    <row r="2" spans="1:8" ht="22.5" customHeight="1">
      <c r="A2" s="20"/>
      <c r="B2" s="21"/>
      <c r="C2" s="21"/>
      <c r="D2" s="21"/>
      <c r="E2" s="21"/>
      <c r="F2" s="21"/>
      <c r="G2" s="21"/>
    </row>
    <row r="3" spans="1:8" ht="22.5" customHeight="1">
      <c r="A3" s="189" t="s">
        <v>121</v>
      </c>
      <c r="B3" s="21"/>
      <c r="C3" s="21"/>
      <c r="D3" s="21"/>
      <c r="E3" s="21"/>
      <c r="F3" s="21"/>
      <c r="G3" s="21"/>
    </row>
    <row r="4" spans="1:8" ht="14.25" customHeight="1">
      <c r="A4" s="20"/>
      <c r="B4" s="21"/>
      <c r="C4" s="21"/>
      <c r="D4" s="21"/>
      <c r="E4" s="21"/>
      <c r="F4" s="21"/>
      <c r="G4" s="21"/>
    </row>
    <row r="5" spans="1:8" ht="22.5" customHeight="1">
      <c r="A5" s="189" t="s">
        <v>122</v>
      </c>
      <c r="B5" s="21"/>
      <c r="C5" s="21"/>
      <c r="D5" s="21"/>
      <c r="E5" s="21"/>
      <c r="F5" s="21"/>
      <c r="G5" s="21"/>
    </row>
    <row r="6" spans="1:8" ht="22.5" customHeight="1">
      <c r="A6" s="189" t="s">
        <v>123</v>
      </c>
      <c r="B6" s="21"/>
      <c r="C6" s="21"/>
      <c r="D6" s="21"/>
      <c r="E6" s="21"/>
      <c r="F6" s="21"/>
      <c r="G6" s="21"/>
    </row>
    <row r="7" spans="1:8" ht="22.5" customHeight="1">
      <c r="A7" s="189"/>
      <c r="B7" s="190" t="s">
        <v>181</v>
      </c>
      <c r="C7" s="21"/>
      <c r="D7" s="21"/>
      <c r="E7" s="21"/>
      <c r="F7" s="21"/>
      <c r="G7" s="21"/>
    </row>
    <row r="8" spans="1:8" ht="22.5" customHeight="1">
      <c r="A8" s="20"/>
      <c r="B8" s="21" t="s">
        <v>182</v>
      </c>
      <c r="C8" s="21"/>
      <c r="D8" s="21"/>
      <c r="E8" s="21"/>
      <c r="F8" s="21"/>
      <c r="G8" s="21"/>
    </row>
    <row r="9" spans="1:8" ht="22.5" customHeight="1">
      <c r="A9" s="20"/>
      <c r="B9" s="21" t="s">
        <v>124</v>
      </c>
      <c r="C9" s="21"/>
      <c r="D9" s="21"/>
      <c r="E9" s="21"/>
      <c r="F9" s="21"/>
      <c r="G9" s="21"/>
      <c r="H9" s="21"/>
    </row>
    <row r="10" spans="1:8" ht="22.5" customHeight="1">
      <c r="A10" s="22" t="s">
        <v>14</v>
      </c>
      <c r="B10" s="68" t="s">
        <v>38</v>
      </c>
      <c r="C10" s="24"/>
      <c r="D10" s="24"/>
      <c r="E10" s="24"/>
      <c r="F10" s="24"/>
      <c r="G10" s="24"/>
    </row>
    <row r="11" spans="1:8" ht="22.5" customHeight="1">
      <c r="A11" s="20"/>
      <c r="B11" s="25" t="s">
        <v>39</v>
      </c>
      <c r="C11" s="24"/>
      <c r="D11" s="24"/>
      <c r="E11" s="24"/>
      <c r="F11" s="24"/>
      <c r="G11" s="24"/>
    </row>
    <row r="12" spans="1:8" ht="22.5" customHeight="1">
      <c r="A12" s="20"/>
      <c r="B12" s="25" t="s">
        <v>40</v>
      </c>
      <c r="C12" s="24"/>
      <c r="D12" s="24"/>
      <c r="E12" s="24"/>
      <c r="F12" s="24"/>
      <c r="G12" s="24"/>
    </row>
    <row r="13" spans="1:8" ht="22.5" customHeight="1">
      <c r="A13" s="22" t="s">
        <v>14</v>
      </c>
      <c r="B13" s="23" t="s">
        <v>19</v>
      </c>
      <c r="C13" s="24"/>
      <c r="D13" s="24"/>
      <c r="E13" s="24"/>
      <c r="F13" s="24"/>
      <c r="G13" s="24"/>
    </row>
    <row r="14" spans="1:8" ht="22.5" customHeight="1">
      <c r="A14" s="20"/>
      <c r="B14" s="25" t="s">
        <v>20</v>
      </c>
      <c r="C14" s="24"/>
      <c r="D14" s="24"/>
      <c r="E14" s="24"/>
      <c r="F14" s="24"/>
      <c r="G14" s="24"/>
    </row>
    <row r="15" spans="1:8" ht="22.5" customHeight="1">
      <c r="A15" s="22" t="s">
        <v>14</v>
      </c>
      <c r="B15" s="23" t="s">
        <v>32</v>
      </c>
      <c r="C15" s="24"/>
      <c r="D15" s="24"/>
      <c r="E15" s="24"/>
      <c r="F15" s="24"/>
      <c r="G15" s="24"/>
    </row>
    <row r="16" spans="1:8" ht="22.5" customHeight="1">
      <c r="A16" s="22"/>
      <c r="B16" s="23"/>
      <c r="C16" s="24"/>
      <c r="D16" s="24"/>
      <c r="E16" s="24"/>
      <c r="F16" s="24"/>
      <c r="G16" s="24"/>
    </row>
    <row r="17" spans="1:8" ht="22.5" customHeight="1">
      <c r="A17" s="45" t="s">
        <v>15</v>
      </c>
      <c r="B17" s="25"/>
      <c r="C17" s="24"/>
      <c r="D17" s="24"/>
      <c r="E17" s="24"/>
      <c r="F17" s="24"/>
      <c r="G17" s="24"/>
    </row>
    <row r="18" spans="1:8" ht="22.5" customHeight="1">
      <c r="A18" s="22" t="s">
        <v>14</v>
      </c>
      <c r="B18" s="191" t="s">
        <v>128</v>
      </c>
      <c r="C18" s="26"/>
      <c r="D18" s="26"/>
      <c r="E18" s="27"/>
      <c r="F18" s="27"/>
      <c r="G18" s="26"/>
    </row>
    <row r="19" spans="1:8" ht="22.5" customHeight="1">
      <c r="A19" s="22"/>
      <c r="B19" s="191" t="s">
        <v>125</v>
      </c>
      <c r="C19" s="26"/>
      <c r="D19" s="26"/>
      <c r="E19" s="27"/>
      <c r="F19" s="27"/>
      <c r="G19" s="26"/>
    </row>
    <row r="20" spans="1:8" ht="22.5" customHeight="1">
      <c r="A20" s="22"/>
      <c r="B20" s="191" t="s">
        <v>126</v>
      </c>
      <c r="C20" s="26"/>
      <c r="D20" s="26"/>
      <c r="E20" s="27"/>
      <c r="F20" s="27"/>
      <c r="G20" s="26"/>
    </row>
    <row r="21" spans="1:8" ht="22.5" customHeight="1">
      <c r="A21" s="22"/>
      <c r="B21" s="191" t="s">
        <v>127</v>
      </c>
      <c r="C21" s="26"/>
      <c r="D21" s="26"/>
      <c r="E21" s="27"/>
      <c r="F21" s="27"/>
      <c r="G21" s="26"/>
    </row>
    <row r="22" spans="1:8" ht="22.5" customHeight="1">
      <c r="A22" s="22"/>
      <c r="B22" s="191" t="s">
        <v>129</v>
      </c>
      <c r="C22" s="26"/>
      <c r="D22" s="26"/>
      <c r="E22" s="27"/>
      <c r="F22" s="27"/>
      <c r="G22" s="26"/>
    </row>
    <row r="23" spans="1:8" ht="22.5" customHeight="1">
      <c r="A23" s="22" t="s">
        <v>14</v>
      </c>
      <c r="B23" s="191" t="s">
        <v>130</v>
      </c>
      <c r="C23" s="26"/>
      <c r="D23" s="26"/>
      <c r="E23" s="27"/>
      <c r="F23" s="27"/>
      <c r="G23" s="26"/>
    </row>
    <row r="24" spans="1:8" ht="22.5" customHeight="1">
      <c r="A24" s="22" t="s">
        <v>14</v>
      </c>
      <c r="B24" s="25" t="s">
        <v>17</v>
      </c>
      <c r="C24" s="26"/>
      <c r="D24" s="26"/>
      <c r="E24" s="27"/>
      <c r="F24" s="27"/>
      <c r="G24" s="26"/>
    </row>
    <row r="25" spans="1:8" ht="22.5" customHeight="1">
      <c r="A25" s="22"/>
      <c r="B25" s="25" t="s">
        <v>72</v>
      </c>
      <c r="C25" s="26"/>
      <c r="D25" s="26"/>
      <c r="E25" s="27"/>
      <c r="F25" s="27"/>
      <c r="G25" s="26"/>
    </row>
    <row r="26" spans="1:8" ht="22.5" customHeight="1">
      <c r="A26" s="28"/>
      <c r="B26" s="25"/>
      <c r="C26" s="26"/>
      <c r="D26" s="26"/>
      <c r="E26" s="27"/>
      <c r="F26" s="27"/>
      <c r="G26" s="26"/>
    </row>
    <row r="27" spans="1:8" ht="22.5" customHeight="1">
      <c r="A27" s="45" t="s">
        <v>31</v>
      </c>
      <c r="B27" s="25"/>
      <c r="C27" s="26"/>
      <c r="D27" s="26"/>
      <c r="E27" s="27"/>
      <c r="F27" s="27"/>
      <c r="G27" s="26"/>
    </row>
    <row r="28" spans="1:8" s="7" customFormat="1" ht="22.5" customHeight="1">
      <c r="A28" s="98" t="s">
        <v>14</v>
      </c>
      <c r="B28" s="99" t="s">
        <v>52</v>
      </c>
      <c r="C28" s="26"/>
      <c r="D28" s="26"/>
      <c r="E28" s="27"/>
      <c r="F28" s="27"/>
      <c r="G28" s="26"/>
    </row>
    <row r="29" spans="1:8" s="7" customFormat="1" ht="22.5" customHeight="1">
      <c r="A29" s="98"/>
      <c r="B29" s="99" t="s">
        <v>53</v>
      </c>
      <c r="C29" s="25"/>
      <c r="D29" s="98" t="s">
        <v>61</v>
      </c>
      <c r="E29" s="99"/>
      <c r="F29" s="98" t="s">
        <v>54</v>
      </c>
      <c r="G29" s="25"/>
      <c r="H29" s="97"/>
    </row>
    <row r="30" spans="1:8" s="7" customFormat="1" ht="22.5" customHeight="1">
      <c r="A30" s="100"/>
      <c r="B30" s="101" t="s">
        <v>55</v>
      </c>
      <c r="C30" s="26"/>
      <c r="D30" s="26"/>
      <c r="E30" s="27"/>
      <c r="F30" s="27"/>
      <c r="G30" s="26"/>
    </row>
    <row r="31" spans="1:8" s="7" customFormat="1" ht="22.5" customHeight="1">
      <c r="A31" s="100"/>
      <c r="B31" s="101" t="s">
        <v>63</v>
      </c>
      <c r="C31" s="26"/>
      <c r="D31" s="26"/>
      <c r="E31" s="27"/>
      <c r="F31" s="27"/>
      <c r="G31" s="26"/>
    </row>
  </sheetData>
  <mergeCells count="1">
    <mergeCell ref="A1:G1"/>
  </mergeCells>
  <phoneticPr fontId="2"/>
  <pageMargins left="0.25" right="0.25" top="0.75" bottom="0.75" header="0.3" footer="0.3"/>
  <pageSetup paperSize="9" orientation="portrait" horizontalDpi="4294967293" verticalDpi="1200" r:id="rId1"/>
  <headerFooter alignWithMargins="0"/>
  <drawing r:id="rId2"/>
</worksheet>
</file>

<file path=xl/worksheets/sheet4.xml><?xml version="1.0" encoding="utf-8"?>
<worksheet xmlns="http://schemas.openxmlformats.org/spreadsheetml/2006/main" xmlns:r="http://schemas.openxmlformats.org/officeDocument/2006/relationships">
  <dimension ref="A1:Q36"/>
  <sheetViews>
    <sheetView topLeftCell="A2" zoomScale="90" zoomScaleNormal="90" zoomScaleSheetLayoutView="100" workbookViewId="0">
      <pane xSplit="1" ySplit="1" topLeftCell="B3" activePane="bottomRight" state="frozenSplit"/>
      <selection activeCell="A2" sqref="A2"/>
      <selection pane="topRight" activeCell="B2" sqref="B2"/>
      <selection pane="bottomLeft" activeCell="A3" sqref="A3"/>
      <selection pane="bottomRight" activeCell="K28" sqref="K28"/>
    </sheetView>
  </sheetViews>
  <sheetFormatPr defaultRowHeight="14.65" customHeight="1"/>
  <cols>
    <col min="1" max="1" width="15" style="138" customWidth="1"/>
    <col min="2" max="13" width="6.75" style="138" customWidth="1"/>
    <col min="14" max="14" width="5" style="138" customWidth="1"/>
    <col min="15" max="15" width="3.875" style="138" customWidth="1"/>
    <col min="16" max="16" width="2.625" style="138" customWidth="1"/>
    <col min="17" max="17" width="3.125" style="139" customWidth="1"/>
    <col min="18" max="16384" width="9" style="138"/>
  </cols>
  <sheetData>
    <row r="1" spans="1:17" ht="14.65" customHeight="1" thickBot="1"/>
    <row r="2" spans="1:17" ht="21" customHeight="1" thickBot="1">
      <c r="A2" s="188" t="s">
        <v>120</v>
      </c>
      <c r="B2" s="187" t="s">
        <v>109</v>
      </c>
      <c r="C2" s="187" t="s">
        <v>108</v>
      </c>
      <c r="D2" s="187" t="s">
        <v>107</v>
      </c>
      <c r="E2" s="187" t="s">
        <v>185</v>
      </c>
      <c r="F2" s="187" t="s">
        <v>106</v>
      </c>
      <c r="G2" s="187" t="s">
        <v>105</v>
      </c>
      <c r="H2" s="187" t="s">
        <v>186</v>
      </c>
      <c r="I2" s="187" t="s">
        <v>104</v>
      </c>
      <c r="J2" s="187" t="s">
        <v>103</v>
      </c>
      <c r="K2" s="187" t="s">
        <v>102</v>
      </c>
      <c r="L2" s="187" t="s">
        <v>101</v>
      </c>
      <c r="M2" s="186" t="s">
        <v>100</v>
      </c>
      <c r="N2" s="185" t="s">
        <v>119</v>
      </c>
      <c r="O2" s="184"/>
      <c r="P2" s="183" t="s">
        <v>118</v>
      </c>
      <c r="Q2" s="144"/>
    </row>
    <row r="3" spans="1:17" ht="12.75">
      <c r="A3" s="166" t="s">
        <v>99</v>
      </c>
      <c r="B3" s="165"/>
      <c r="C3" s="165"/>
      <c r="D3" s="165"/>
      <c r="E3" s="165"/>
      <c r="F3" s="165"/>
      <c r="G3" s="165"/>
      <c r="H3" s="165"/>
      <c r="I3" s="182"/>
      <c r="J3" s="165"/>
      <c r="K3" s="165"/>
      <c r="L3" s="165"/>
      <c r="M3" s="181"/>
      <c r="N3" s="164">
        <f t="shared" ref="N3:N19" si="0">SUM(B3:M3)</f>
        <v>0</v>
      </c>
      <c r="O3" s="163">
        <f>+N3/9</f>
        <v>0</v>
      </c>
      <c r="P3" s="162">
        <f>ROUNDUP(O3,0)</f>
        <v>0</v>
      </c>
      <c r="Q3" s="144"/>
    </row>
    <row r="4" spans="1:17" ht="12.75">
      <c r="A4" s="161" t="s">
        <v>98</v>
      </c>
      <c r="B4" s="160"/>
      <c r="C4" s="160"/>
      <c r="D4" s="160"/>
      <c r="E4" s="160"/>
      <c r="F4" s="160"/>
      <c r="G4" s="160"/>
      <c r="H4" s="160"/>
      <c r="I4" s="180"/>
      <c r="J4" s="160"/>
      <c r="K4" s="160"/>
      <c r="L4" s="160"/>
      <c r="M4" s="160"/>
      <c r="N4" s="153">
        <f t="shared" si="0"/>
        <v>0</v>
      </c>
      <c r="O4" s="157">
        <f>+N4/9</f>
        <v>0</v>
      </c>
      <c r="P4" s="156">
        <f>ROUNDUP(O4,0)</f>
        <v>0</v>
      </c>
      <c r="Q4" s="144"/>
    </row>
    <row r="5" spans="1:17" ht="12.75">
      <c r="A5" s="179" t="s">
        <v>97</v>
      </c>
      <c r="B5" s="177"/>
      <c r="C5" s="177"/>
      <c r="D5" s="177"/>
      <c r="E5" s="177"/>
      <c r="F5" s="177"/>
      <c r="G5" s="177"/>
      <c r="H5" s="177"/>
      <c r="I5" s="178"/>
      <c r="J5" s="177"/>
      <c r="K5" s="177"/>
      <c r="L5" s="177"/>
      <c r="M5" s="177"/>
      <c r="N5" s="176">
        <f t="shared" si="0"/>
        <v>0</v>
      </c>
      <c r="O5" s="175">
        <f>+N5/9</f>
        <v>0</v>
      </c>
      <c r="P5" s="174">
        <f>ROUNDUP(O5,0)</f>
        <v>0</v>
      </c>
      <c r="Q5" s="144"/>
    </row>
    <row r="6" spans="1:17" ht="12.75">
      <c r="A6" s="159" t="s">
        <v>96</v>
      </c>
      <c r="B6" s="158"/>
      <c r="C6" s="158"/>
      <c r="D6" s="158"/>
      <c r="E6" s="158"/>
      <c r="F6" s="158"/>
      <c r="G6" s="158"/>
      <c r="H6" s="158"/>
      <c r="I6" s="173"/>
      <c r="J6" s="158"/>
      <c r="K6" s="158"/>
      <c r="L6" s="158"/>
      <c r="M6" s="158"/>
      <c r="N6" s="168">
        <f t="shared" si="0"/>
        <v>0</v>
      </c>
      <c r="O6" s="172">
        <f>+N6/8</f>
        <v>0</v>
      </c>
      <c r="P6" s="167">
        <f>ROUNDUP(O6,0)</f>
        <v>0</v>
      </c>
      <c r="Q6" s="150"/>
    </row>
    <row r="7" spans="1:17" ht="12.75">
      <c r="A7" s="155" t="s">
        <v>117</v>
      </c>
      <c r="B7" s="154"/>
      <c r="C7" s="154"/>
      <c r="D7" s="154"/>
      <c r="E7" s="154"/>
      <c r="F7" s="154"/>
      <c r="G7" s="154"/>
      <c r="H7" s="154"/>
      <c r="I7" s="171"/>
      <c r="J7" s="154"/>
      <c r="K7" s="154"/>
      <c r="L7" s="154"/>
      <c r="M7" s="154"/>
      <c r="N7" s="153">
        <f t="shared" si="0"/>
        <v>0</v>
      </c>
      <c r="O7" s="157">
        <f>+N7/8</f>
        <v>0</v>
      </c>
      <c r="P7" s="151">
        <f>ROUNDUP(O7,0)</f>
        <v>0</v>
      </c>
      <c r="Q7" s="144"/>
    </row>
    <row r="8" spans="1:17" ht="12.75">
      <c r="A8" s="155" t="s">
        <v>95</v>
      </c>
      <c r="B8" s="154"/>
      <c r="C8" s="154"/>
      <c r="D8" s="154"/>
      <c r="E8" s="154"/>
      <c r="F8" s="154"/>
      <c r="G8" s="154"/>
      <c r="H8" s="154"/>
      <c r="I8" s="171"/>
      <c r="J8" s="154"/>
      <c r="K8" s="154"/>
      <c r="L8" s="154"/>
      <c r="M8" s="154"/>
      <c r="N8" s="153">
        <f t="shared" si="0"/>
        <v>0</v>
      </c>
      <c r="O8" s="152"/>
      <c r="P8" s="156"/>
      <c r="Q8" s="144"/>
    </row>
    <row r="9" spans="1:17" ht="12.75">
      <c r="A9" s="155" t="s">
        <v>116</v>
      </c>
      <c r="B9" s="154"/>
      <c r="C9" s="154"/>
      <c r="D9" s="154"/>
      <c r="E9" s="154"/>
      <c r="F9" s="154"/>
      <c r="G9" s="154"/>
      <c r="H9" s="154"/>
      <c r="I9" s="171"/>
      <c r="J9" s="154"/>
      <c r="K9" s="154"/>
      <c r="L9" s="154"/>
      <c r="M9" s="154"/>
      <c r="N9" s="153">
        <f t="shared" si="0"/>
        <v>0</v>
      </c>
      <c r="O9" s="152"/>
      <c r="P9" s="156"/>
      <c r="Q9" s="144"/>
    </row>
    <row r="10" spans="1:17" ht="12.75">
      <c r="A10" s="155" t="s">
        <v>115</v>
      </c>
      <c r="B10" s="154"/>
      <c r="C10" s="154"/>
      <c r="D10" s="154"/>
      <c r="E10" s="154"/>
      <c r="F10" s="154"/>
      <c r="G10" s="154"/>
      <c r="H10" s="154"/>
      <c r="I10" s="171"/>
      <c r="J10" s="154"/>
      <c r="K10" s="154"/>
      <c r="L10" s="154"/>
      <c r="M10" s="154"/>
      <c r="N10" s="153">
        <f t="shared" si="0"/>
        <v>0</v>
      </c>
      <c r="O10" s="157"/>
      <c r="P10" s="156"/>
      <c r="Q10" s="144"/>
    </row>
    <row r="11" spans="1:17" ht="12.75">
      <c r="A11" s="155" t="s">
        <v>114</v>
      </c>
      <c r="B11" s="154"/>
      <c r="C11" s="154"/>
      <c r="D11" s="154"/>
      <c r="E11" s="154"/>
      <c r="F11" s="154"/>
      <c r="G11" s="154"/>
      <c r="H11" s="154"/>
      <c r="I11" s="171"/>
      <c r="J11" s="154"/>
      <c r="K11" s="154"/>
      <c r="L11" s="154"/>
      <c r="M11" s="154"/>
      <c r="N11" s="153">
        <f t="shared" si="0"/>
        <v>0</v>
      </c>
      <c r="O11" s="157">
        <f>+N11/8</f>
        <v>0</v>
      </c>
      <c r="P11" s="156"/>
      <c r="Q11" s="144"/>
    </row>
    <row r="12" spans="1:17" ht="12.75">
      <c r="A12" s="155" t="s">
        <v>91</v>
      </c>
      <c r="B12" s="154"/>
      <c r="C12" s="154"/>
      <c r="D12" s="154"/>
      <c r="E12" s="154"/>
      <c r="F12" s="154"/>
      <c r="G12" s="154"/>
      <c r="H12" s="154"/>
      <c r="I12" s="171"/>
      <c r="J12" s="154"/>
      <c r="K12" s="154"/>
      <c r="L12" s="154"/>
      <c r="M12" s="154"/>
      <c r="N12" s="153">
        <f t="shared" si="0"/>
        <v>0</v>
      </c>
      <c r="O12" s="152"/>
      <c r="P12" s="156"/>
      <c r="Q12" s="200"/>
    </row>
    <row r="13" spans="1:17" ht="12.75">
      <c r="A13" s="155" t="s">
        <v>113</v>
      </c>
      <c r="B13" s="154"/>
      <c r="C13" s="154"/>
      <c r="D13" s="154"/>
      <c r="E13" s="154"/>
      <c r="F13" s="154"/>
      <c r="G13" s="154"/>
      <c r="H13" s="154"/>
      <c r="I13" s="171"/>
      <c r="J13" s="154"/>
      <c r="K13" s="154"/>
      <c r="L13" s="154"/>
      <c r="M13" s="154"/>
      <c r="N13" s="153">
        <f t="shared" si="0"/>
        <v>0</v>
      </c>
      <c r="O13" s="152"/>
      <c r="P13" s="156"/>
      <c r="Q13" s="150"/>
    </row>
    <row r="14" spans="1:17" ht="12.75">
      <c r="A14" s="155" t="s">
        <v>89</v>
      </c>
      <c r="B14" s="154"/>
      <c r="C14" s="154"/>
      <c r="D14" s="154"/>
      <c r="E14" s="154"/>
      <c r="F14" s="154"/>
      <c r="G14" s="154"/>
      <c r="H14" s="154"/>
      <c r="I14" s="171"/>
      <c r="J14" s="154"/>
      <c r="K14" s="154"/>
      <c r="L14" s="154"/>
      <c r="M14" s="154"/>
      <c r="N14" s="153">
        <f t="shared" si="0"/>
        <v>0</v>
      </c>
      <c r="O14" s="152"/>
      <c r="P14" s="156"/>
      <c r="Q14" s="144"/>
    </row>
    <row r="15" spans="1:17" ht="12.75">
      <c r="A15" s="155" t="s">
        <v>112</v>
      </c>
      <c r="B15" s="154"/>
      <c r="C15" s="154"/>
      <c r="D15" s="154"/>
      <c r="E15" s="154"/>
      <c r="F15" s="154"/>
      <c r="G15" s="154"/>
      <c r="H15" s="154"/>
      <c r="I15" s="171"/>
      <c r="J15" s="154"/>
      <c r="K15" s="154"/>
      <c r="L15" s="154"/>
      <c r="M15" s="154"/>
      <c r="N15" s="153">
        <f t="shared" si="0"/>
        <v>0</v>
      </c>
      <c r="O15" s="152"/>
      <c r="P15" s="156"/>
      <c r="Q15" s="144"/>
    </row>
    <row r="16" spans="1:17" ht="12.75">
      <c r="A16" s="155" t="s">
        <v>88</v>
      </c>
      <c r="B16" s="154"/>
      <c r="C16" s="154"/>
      <c r="D16" s="154"/>
      <c r="E16" s="154"/>
      <c r="F16" s="154"/>
      <c r="G16" s="154"/>
      <c r="H16" s="154"/>
      <c r="I16" s="171"/>
      <c r="J16" s="154"/>
      <c r="K16" s="154"/>
      <c r="L16" s="154"/>
      <c r="M16" s="154"/>
      <c r="N16" s="153">
        <f t="shared" si="0"/>
        <v>0</v>
      </c>
      <c r="O16" s="152"/>
      <c r="P16" s="151"/>
      <c r="Q16" s="144"/>
    </row>
    <row r="17" spans="1:17" ht="12.75">
      <c r="A17" s="155" t="s">
        <v>111</v>
      </c>
      <c r="B17" s="154"/>
      <c r="C17" s="154"/>
      <c r="D17" s="154"/>
      <c r="E17" s="154"/>
      <c r="F17" s="154"/>
      <c r="G17" s="154"/>
      <c r="H17" s="154"/>
      <c r="I17" s="171"/>
      <c r="J17" s="154"/>
      <c r="K17" s="154"/>
      <c r="L17" s="154"/>
      <c r="M17" s="154"/>
      <c r="N17" s="153">
        <f t="shared" si="0"/>
        <v>0</v>
      </c>
      <c r="O17" s="152"/>
      <c r="P17" s="156"/>
      <c r="Q17" s="144"/>
    </row>
    <row r="18" spans="1:17" ht="12.75">
      <c r="A18" s="155" t="s">
        <v>87</v>
      </c>
      <c r="B18" s="154"/>
      <c r="C18" s="154"/>
      <c r="D18" s="154"/>
      <c r="E18" s="154"/>
      <c r="F18" s="154"/>
      <c r="G18" s="154"/>
      <c r="H18" s="154"/>
      <c r="I18" s="171"/>
      <c r="J18" s="154"/>
      <c r="K18" s="154"/>
      <c r="L18" s="154"/>
      <c r="M18" s="154"/>
      <c r="N18" s="153">
        <f t="shared" si="0"/>
        <v>0</v>
      </c>
      <c r="O18" s="152"/>
      <c r="P18" s="156"/>
      <c r="Q18" s="144"/>
    </row>
    <row r="19" spans="1:17" ht="12.75">
      <c r="A19" s="155" t="s">
        <v>86</v>
      </c>
      <c r="B19" s="154"/>
      <c r="C19" s="154"/>
      <c r="D19" s="154"/>
      <c r="E19" s="154"/>
      <c r="F19" s="154"/>
      <c r="G19" s="154"/>
      <c r="H19" s="154"/>
      <c r="I19" s="171"/>
      <c r="J19" s="154"/>
      <c r="K19" s="154"/>
      <c r="L19" s="154"/>
      <c r="M19" s="154"/>
      <c r="N19" s="153">
        <f t="shared" si="0"/>
        <v>0</v>
      </c>
      <c r="O19" s="152"/>
      <c r="P19" s="156"/>
      <c r="Q19" s="144"/>
    </row>
    <row r="20" spans="1:17" ht="13.5" thickBot="1">
      <c r="A20" s="170"/>
      <c r="B20" s="148">
        <f t="shared" ref="B20:M20" si="1">SUM(B3:B19)</f>
        <v>0</v>
      </c>
      <c r="C20" s="148">
        <f t="shared" si="1"/>
        <v>0</v>
      </c>
      <c r="D20" s="148">
        <f t="shared" si="1"/>
        <v>0</v>
      </c>
      <c r="E20" s="148">
        <f t="shared" si="1"/>
        <v>0</v>
      </c>
      <c r="F20" s="148">
        <f t="shared" si="1"/>
        <v>0</v>
      </c>
      <c r="G20" s="148">
        <f t="shared" si="1"/>
        <v>0</v>
      </c>
      <c r="H20" s="148">
        <f t="shared" si="1"/>
        <v>0</v>
      </c>
      <c r="I20" s="169">
        <f t="shared" si="1"/>
        <v>0</v>
      </c>
      <c r="J20" s="148">
        <f t="shared" si="1"/>
        <v>0</v>
      </c>
      <c r="K20" s="148">
        <f t="shared" si="1"/>
        <v>0</v>
      </c>
      <c r="L20" s="148">
        <f t="shared" si="1"/>
        <v>0</v>
      </c>
      <c r="M20" s="148">
        <f t="shared" si="1"/>
        <v>0</v>
      </c>
      <c r="N20" s="147">
        <f>SUM(N3:N19)</f>
        <v>0</v>
      </c>
      <c r="O20" s="146"/>
      <c r="P20" s="145"/>
      <c r="Q20" s="144"/>
    </row>
    <row r="21" spans="1:17" ht="13.5" thickBot="1">
      <c r="A21" s="159" t="s">
        <v>110</v>
      </c>
      <c r="B21" s="158" t="str">
        <f>B2</f>
        <v>安乗</v>
      </c>
      <c r="C21" s="158" t="str">
        <f t="shared" ref="C21:M21" si="2">C2</f>
        <v>磯部</v>
      </c>
      <c r="D21" s="158" t="str">
        <f t="shared" si="2"/>
        <v>東海</v>
      </c>
      <c r="E21" s="158" t="str">
        <f t="shared" si="2"/>
        <v>大王</v>
      </c>
      <c r="F21" s="158" t="str">
        <f t="shared" si="2"/>
        <v>浜島</v>
      </c>
      <c r="G21" s="158" t="str">
        <f t="shared" si="2"/>
        <v>文岡</v>
      </c>
      <c r="H21" s="158" t="str">
        <f t="shared" si="2"/>
        <v>志摩</v>
      </c>
      <c r="I21" s="158" t="str">
        <f t="shared" si="2"/>
        <v>神島</v>
      </c>
      <c r="J21" s="158" t="str">
        <f t="shared" si="2"/>
        <v>加茂</v>
      </c>
      <c r="K21" s="158" t="str">
        <f t="shared" si="2"/>
        <v>答志</v>
      </c>
      <c r="L21" s="158" t="str">
        <f t="shared" si="2"/>
        <v>鳥羽東</v>
      </c>
      <c r="M21" s="158" t="str">
        <f t="shared" si="2"/>
        <v>長岡</v>
      </c>
      <c r="N21" s="168">
        <f t="shared" ref="N21:N35" si="3">SUM(B21:M21)</f>
        <v>0</v>
      </c>
      <c r="O21" s="140"/>
      <c r="P21" s="167"/>
      <c r="Q21" s="144"/>
    </row>
    <row r="22" spans="1:17" ht="12.75">
      <c r="A22" s="166" t="s">
        <v>99</v>
      </c>
      <c r="B22" s="165"/>
      <c r="C22" s="165"/>
      <c r="D22" s="165"/>
      <c r="E22" s="165"/>
      <c r="F22" s="165"/>
      <c r="G22" s="165"/>
      <c r="H22" s="165"/>
      <c r="I22" s="165"/>
      <c r="J22" s="165"/>
      <c r="K22" s="165"/>
      <c r="L22" s="165"/>
      <c r="M22" s="165"/>
      <c r="N22" s="164">
        <f t="shared" si="3"/>
        <v>0</v>
      </c>
      <c r="O22" s="163">
        <f>+N22/9</f>
        <v>0</v>
      </c>
      <c r="P22" s="162">
        <f>ROUNDUP(O22,0)</f>
        <v>0</v>
      </c>
      <c r="Q22" s="144"/>
    </row>
    <row r="23" spans="1:17" ht="12.75">
      <c r="A23" s="161" t="s">
        <v>98</v>
      </c>
      <c r="B23" s="160"/>
      <c r="C23" s="160"/>
      <c r="D23" s="160"/>
      <c r="E23" s="160"/>
      <c r="F23" s="160"/>
      <c r="G23" s="160"/>
      <c r="H23" s="160"/>
      <c r="I23" s="160"/>
      <c r="J23" s="160"/>
      <c r="K23" s="160"/>
      <c r="L23" s="160"/>
      <c r="M23" s="160"/>
      <c r="N23" s="153">
        <f t="shared" si="3"/>
        <v>0</v>
      </c>
      <c r="O23" s="157">
        <f>+N23/9</f>
        <v>0</v>
      </c>
      <c r="P23" s="156">
        <f>ROUNDUP(O23,0)</f>
        <v>0</v>
      </c>
      <c r="Q23" s="144"/>
    </row>
    <row r="24" spans="1:17" ht="12.75">
      <c r="A24" s="159" t="s">
        <v>97</v>
      </c>
      <c r="B24" s="158"/>
      <c r="C24" s="158"/>
      <c r="D24" s="158"/>
      <c r="E24" s="158"/>
      <c r="F24" s="158"/>
      <c r="G24" s="158"/>
      <c r="H24" s="158"/>
      <c r="I24" s="158"/>
      <c r="J24" s="158"/>
      <c r="K24" s="158"/>
      <c r="L24" s="158"/>
      <c r="M24" s="158"/>
      <c r="N24" s="153">
        <f t="shared" si="3"/>
        <v>0</v>
      </c>
      <c r="O24" s="157">
        <f>+N24/9</f>
        <v>0</v>
      </c>
      <c r="P24" s="156">
        <f>ROUNDUP(O24,0)</f>
        <v>0</v>
      </c>
      <c r="Q24" s="144"/>
    </row>
    <row r="25" spans="1:17" ht="12.75">
      <c r="A25" s="155" t="s">
        <v>96</v>
      </c>
      <c r="B25" s="154"/>
      <c r="C25" s="154"/>
      <c r="D25" s="154"/>
      <c r="E25" s="154"/>
      <c r="F25" s="154"/>
      <c r="G25" s="154"/>
      <c r="H25" s="154"/>
      <c r="I25" s="154"/>
      <c r="J25" s="154"/>
      <c r="K25" s="154"/>
      <c r="L25" s="154"/>
      <c r="M25" s="154"/>
      <c r="N25" s="153">
        <f t="shared" si="3"/>
        <v>0</v>
      </c>
      <c r="O25" s="157">
        <f>+N25/8</f>
        <v>0</v>
      </c>
      <c r="P25" s="156">
        <f>ROUNDUP(O25,0)</f>
        <v>0</v>
      </c>
      <c r="Q25" s="144"/>
    </row>
    <row r="26" spans="1:17" ht="12.75">
      <c r="A26" s="155" t="s">
        <v>95</v>
      </c>
      <c r="B26" s="154"/>
      <c r="C26" s="154"/>
      <c r="D26" s="154"/>
      <c r="E26" s="154"/>
      <c r="F26" s="154"/>
      <c r="G26" s="154"/>
      <c r="H26" s="154"/>
      <c r="I26" s="154"/>
      <c r="J26" s="154"/>
      <c r="K26" s="154"/>
      <c r="L26" s="154"/>
      <c r="M26" s="154"/>
      <c r="N26" s="153">
        <f t="shared" si="3"/>
        <v>0</v>
      </c>
      <c r="O26" s="152"/>
      <c r="P26" s="156"/>
      <c r="Q26" s="144"/>
    </row>
    <row r="27" spans="1:17" ht="12.75">
      <c r="A27" s="155" t="s">
        <v>94</v>
      </c>
      <c r="B27" s="154"/>
      <c r="C27" s="154"/>
      <c r="D27" s="154"/>
      <c r="E27" s="154"/>
      <c r="F27" s="154"/>
      <c r="G27" s="154"/>
      <c r="H27" s="154"/>
      <c r="I27" s="154"/>
      <c r="J27" s="154"/>
      <c r="K27" s="154"/>
      <c r="L27" s="154"/>
      <c r="M27" s="154"/>
      <c r="N27" s="153">
        <f t="shared" si="3"/>
        <v>0</v>
      </c>
      <c r="O27" s="152"/>
      <c r="P27" s="156"/>
      <c r="Q27" s="144"/>
    </row>
    <row r="28" spans="1:17" ht="12.75">
      <c r="A28" s="155" t="s">
        <v>93</v>
      </c>
      <c r="B28" s="154"/>
      <c r="C28" s="154"/>
      <c r="D28" s="154"/>
      <c r="E28" s="154"/>
      <c r="F28" s="154"/>
      <c r="G28" s="154"/>
      <c r="H28" s="154"/>
      <c r="I28" s="154"/>
      <c r="J28" s="154"/>
      <c r="K28" s="154"/>
      <c r="L28" s="154"/>
      <c r="M28" s="154"/>
      <c r="N28" s="153">
        <f t="shared" si="3"/>
        <v>0</v>
      </c>
      <c r="O28" s="152"/>
      <c r="P28" s="156"/>
      <c r="Q28" s="144"/>
    </row>
    <row r="29" spans="1:17" ht="12.75">
      <c r="A29" s="155" t="s">
        <v>92</v>
      </c>
      <c r="B29" s="154"/>
      <c r="C29" s="154"/>
      <c r="D29" s="154"/>
      <c r="E29" s="154"/>
      <c r="F29" s="154"/>
      <c r="G29" s="154"/>
      <c r="H29" s="154"/>
      <c r="I29" s="154"/>
      <c r="J29" s="154"/>
      <c r="K29" s="154"/>
      <c r="L29" s="154"/>
      <c r="M29" s="154"/>
      <c r="N29" s="153">
        <f t="shared" si="3"/>
        <v>0</v>
      </c>
      <c r="O29" s="157">
        <f>+N29/8</f>
        <v>0</v>
      </c>
      <c r="P29" s="156"/>
      <c r="Q29" s="144"/>
    </row>
    <row r="30" spans="1:17" ht="12.75">
      <c r="A30" s="155" t="s">
        <v>91</v>
      </c>
      <c r="B30" s="154"/>
      <c r="C30" s="154"/>
      <c r="D30" s="154"/>
      <c r="E30" s="154"/>
      <c r="F30" s="154"/>
      <c r="G30" s="154"/>
      <c r="H30" s="154"/>
      <c r="I30" s="154"/>
      <c r="J30" s="154"/>
      <c r="K30" s="154"/>
      <c r="L30" s="154"/>
      <c r="M30" s="154"/>
      <c r="N30" s="153">
        <f t="shared" si="3"/>
        <v>0</v>
      </c>
      <c r="O30" s="152"/>
      <c r="P30" s="156"/>
      <c r="Q30" s="150"/>
    </row>
    <row r="31" spans="1:17" ht="12.75">
      <c r="A31" s="155" t="s">
        <v>90</v>
      </c>
      <c r="B31" s="154"/>
      <c r="C31" s="154"/>
      <c r="D31" s="154"/>
      <c r="E31" s="154"/>
      <c r="F31" s="154"/>
      <c r="G31" s="154"/>
      <c r="H31" s="154"/>
      <c r="I31" s="154"/>
      <c r="J31" s="154"/>
      <c r="K31" s="154"/>
      <c r="L31" s="154"/>
      <c r="M31" s="154"/>
      <c r="N31" s="153">
        <f t="shared" si="3"/>
        <v>0</v>
      </c>
      <c r="O31" s="152"/>
      <c r="P31" s="156"/>
      <c r="Q31" s="150"/>
    </row>
    <row r="32" spans="1:17" ht="12.75">
      <c r="A32" s="155" t="s">
        <v>89</v>
      </c>
      <c r="B32" s="154"/>
      <c r="C32" s="154"/>
      <c r="D32" s="154"/>
      <c r="E32" s="154"/>
      <c r="F32" s="154"/>
      <c r="G32" s="154"/>
      <c r="H32" s="154"/>
      <c r="I32" s="154"/>
      <c r="J32" s="154"/>
      <c r="K32" s="154"/>
      <c r="L32" s="154"/>
      <c r="M32" s="154"/>
      <c r="N32" s="153">
        <f t="shared" si="3"/>
        <v>0</v>
      </c>
      <c r="O32" s="152"/>
      <c r="P32" s="156"/>
      <c r="Q32" s="150"/>
    </row>
    <row r="33" spans="1:17" ht="12.75">
      <c r="A33" s="155" t="s">
        <v>88</v>
      </c>
      <c r="B33" s="154"/>
      <c r="C33" s="154"/>
      <c r="D33" s="154"/>
      <c r="E33" s="154"/>
      <c r="F33" s="154"/>
      <c r="G33" s="154"/>
      <c r="H33" s="154"/>
      <c r="I33" s="154"/>
      <c r="J33" s="154"/>
      <c r="K33" s="154"/>
      <c r="L33" s="154"/>
      <c r="M33" s="154"/>
      <c r="N33" s="153">
        <f t="shared" si="3"/>
        <v>0</v>
      </c>
      <c r="O33" s="152"/>
      <c r="P33" s="156"/>
      <c r="Q33" s="150"/>
    </row>
    <row r="34" spans="1:17" ht="12.75">
      <c r="A34" s="155" t="s">
        <v>87</v>
      </c>
      <c r="B34" s="154"/>
      <c r="C34" s="154"/>
      <c r="D34" s="154"/>
      <c r="E34" s="154"/>
      <c r="F34" s="154"/>
      <c r="G34" s="154"/>
      <c r="H34" s="154"/>
      <c r="I34" s="154"/>
      <c r="J34" s="154"/>
      <c r="K34" s="154"/>
      <c r="L34" s="154"/>
      <c r="M34" s="154"/>
      <c r="N34" s="153">
        <f t="shared" si="3"/>
        <v>0</v>
      </c>
      <c r="O34" s="152"/>
      <c r="P34" s="151"/>
      <c r="Q34" s="150"/>
    </row>
    <row r="35" spans="1:17" ht="13.5" thickBot="1">
      <c r="A35" s="149" t="s">
        <v>86</v>
      </c>
      <c r="B35" s="148"/>
      <c r="C35" s="148"/>
      <c r="D35" s="148"/>
      <c r="E35" s="148"/>
      <c r="F35" s="148"/>
      <c r="G35" s="148"/>
      <c r="H35" s="148"/>
      <c r="I35" s="148"/>
      <c r="J35" s="148"/>
      <c r="K35" s="148"/>
      <c r="L35" s="148"/>
      <c r="M35" s="148"/>
      <c r="N35" s="147">
        <f t="shared" si="3"/>
        <v>0</v>
      </c>
      <c r="O35" s="146"/>
      <c r="P35" s="145"/>
      <c r="Q35" s="144"/>
    </row>
    <row r="36" spans="1:17" ht="13.5" thickBot="1">
      <c r="A36" s="143"/>
      <c r="B36" s="142">
        <f t="shared" ref="B36:M36" si="4">SUM(B22:B35)</f>
        <v>0</v>
      </c>
      <c r="C36" s="142">
        <f t="shared" si="4"/>
        <v>0</v>
      </c>
      <c r="D36" s="142">
        <f t="shared" si="4"/>
        <v>0</v>
      </c>
      <c r="E36" s="142">
        <f t="shared" si="4"/>
        <v>0</v>
      </c>
      <c r="F36" s="142">
        <f t="shared" si="4"/>
        <v>0</v>
      </c>
      <c r="G36" s="142">
        <f t="shared" si="4"/>
        <v>0</v>
      </c>
      <c r="H36" s="142">
        <f t="shared" si="4"/>
        <v>0</v>
      </c>
      <c r="I36" s="142">
        <f t="shared" si="4"/>
        <v>0</v>
      </c>
      <c r="J36" s="142">
        <f t="shared" si="4"/>
        <v>0</v>
      </c>
      <c r="K36" s="142">
        <f t="shared" si="4"/>
        <v>0</v>
      </c>
      <c r="L36" s="142">
        <f t="shared" si="4"/>
        <v>0</v>
      </c>
      <c r="M36" s="142">
        <f t="shared" si="4"/>
        <v>0</v>
      </c>
      <c r="N36" s="141">
        <f>SUM(N22:N35)</f>
        <v>0</v>
      </c>
      <c r="O36" s="140"/>
      <c r="P36" s="140"/>
    </row>
  </sheetData>
  <phoneticPr fontId="2"/>
  <printOptions gridLinesSet="0"/>
  <pageMargins left="0.19" right="0.28999999999999998" top="0.64" bottom="0.38" header="0.13" footer="90.551181102362207"/>
  <pageSetup paperSize="13" orientation="landscape" horizontalDpi="4294967293" verticalDpi="4294967293" r:id="rId1"/>
  <headerFooter alignWithMargins="0"/>
  <drawing r:id="rId2"/>
</worksheet>
</file>

<file path=xl/worksheets/sheet5.xml><?xml version="1.0" encoding="utf-8"?>
<worksheet xmlns="http://schemas.openxmlformats.org/spreadsheetml/2006/main" xmlns:r="http://schemas.openxmlformats.org/officeDocument/2006/relationships">
  <dimension ref="A1:G106"/>
  <sheetViews>
    <sheetView zoomScaleNormal="100" workbookViewId="0">
      <selection activeCell="E10" sqref="E10"/>
    </sheetView>
  </sheetViews>
  <sheetFormatPr defaultRowHeight="22.5" customHeight="1"/>
  <cols>
    <col min="1" max="1" width="4.5" style="7" bestFit="1" customWidth="1"/>
    <col min="2" max="2" width="16.25" style="7" customWidth="1"/>
    <col min="3" max="3" width="15.625" style="7" customWidth="1"/>
    <col min="4" max="4" width="25" style="7" customWidth="1"/>
    <col min="5" max="6" width="7" style="14" bestFit="1" customWidth="1"/>
    <col min="7" max="7" width="14.375" style="7" customWidth="1"/>
    <col min="8" max="16384" width="9" style="5"/>
  </cols>
  <sheetData>
    <row r="1" spans="1:7" ht="22.5" customHeight="1">
      <c r="A1" s="45" t="s">
        <v>15</v>
      </c>
      <c r="B1" s="25"/>
      <c r="C1" s="24"/>
      <c r="D1" s="24"/>
      <c r="E1" s="24"/>
      <c r="F1" s="24"/>
      <c r="G1" s="24"/>
    </row>
    <row r="2" spans="1:7" ht="22.5" customHeight="1">
      <c r="A2" s="22" t="s">
        <v>14</v>
      </c>
      <c r="B2" s="25" t="s">
        <v>80</v>
      </c>
      <c r="C2" s="26"/>
      <c r="D2" s="26"/>
      <c r="E2" s="27"/>
      <c r="F2" s="27"/>
      <c r="G2" s="26"/>
    </row>
    <row r="3" spans="1:7" ht="22.5" customHeight="1">
      <c r="A3" s="22" t="s">
        <v>14</v>
      </c>
      <c r="B3" s="25" t="s">
        <v>84</v>
      </c>
      <c r="C3" s="26"/>
      <c r="D3" s="26"/>
      <c r="E3" s="27"/>
      <c r="F3" s="27"/>
      <c r="G3" s="26"/>
    </row>
    <row r="4" spans="1:7" ht="22.5" customHeight="1">
      <c r="A4" s="22"/>
      <c r="B4" s="25" t="s">
        <v>85</v>
      </c>
      <c r="C4" s="26"/>
      <c r="D4" s="26"/>
      <c r="E4" s="27"/>
      <c r="F4" s="27"/>
      <c r="G4" s="26"/>
    </row>
    <row r="5" spans="1:7" ht="22.5" customHeight="1">
      <c r="A5" s="22" t="s">
        <v>14</v>
      </c>
      <c r="B5" s="25" t="s">
        <v>17</v>
      </c>
      <c r="C5" s="26"/>
      <c r="D5" s="26"/>
      <c r="E5" s="27"/>
      <c r="F5" s="27"/>
      <c r="G5" s="26"/>
    </row>
    <row r="6" spans="1:7" ht="22.5" customHeight="1" thickBot="1">
      <c r="A6" s="22"/>
      <c r="B6" s="25" t="s">
        <v>72</v>
      </c>
      <c r="C6" s="26"/>
      <c r="D6" s="26"/>
      <c r="E6" s="27"/>
      <c r="F6" s="27"/>
      <c r="G6" s="26"/>
    </row>
    <row r="7" spans="1:7" ht="22.5" customHeight="1" thickBot="1">
      <c r="A7" s="11"/>
      <c r="B7" s="29" t="s">
        <v>21</v>
      </c>
      <c r="C7" s="12" t="s">
        <v>22</v>
      </c>
      <c r="D7" s="12" t="s">
        <v>16</v>
      </c>
      <c r="E7" s="12" t="s">
        <v>0</v>
      </c>
      <c r="F7" s="12" t="s">
        <v>3</v>
      </c>
      <c r="G7" s="13" t="s">
        <v>9</v>
      </c>
    </row>
    <row r="8" spans="1:7" ht="22.5" customHeight="1" thickTop="1">
      <c r="A8" s="30">
        <v>1</v>
      </c>
      <c r="B8" s="70"/>
      <c r="C8" s="40"/>
      <c r="D8" s="40"/>
      <c r="E8" s="15"/>
      <c r="F8" s="31"/>
      <c r="G8" s="128"/>
    </row>
    <row r="9" spans="1:7" ht="22.5" customHeight="1">
      <c r="A9" s="8">
        <v>2</v>
      </c>
      <c r="B9" s="70"/>
      <c r="C9" s="40"/>
      <c r="D9" s="40"/>
      <c r="E9" s="15"/>
      <c r="F9" s="31"/>
      <c r="G9" s="42" t="str">
        <f t="shared" ref="G9:G21" si="0">IF(C9="","",G8)</f>
        <v/>
      </c>
    </row>
    <row r="10" spans="1:7" ht="22.5" customHeight="1">
      <c r="A10" s="8">
        <v>3</v>
      </c>
      <c r="B10" s="70"/>
      <c r="C10" s="40"/>
      <c r="D10" s="40"/>
      <c r="E10" s="15"/>
      <c r="F10" s="31"/>
      <c r="G10" s="42" t="str">
        <f t="shared" si="0"/>
        <v/>
      </c>
    </row>
    <row r="11" spans="1:7" ht="22.5" customHeight="1">
      <c r="A11" s="8">
        <v>4</v>
      </c>
      <c r="B11" s="70"/>
      <c r="C11" s="40"/>
      <c r="D11" s="40"/>
      <c r="E11" s="15"/>
      <c r="F11" s="31"/>
      <c r="G11" s="42" t="str">
        <f t="shared" si="0"/>
        <v/>
      </c>
    </row>
    <row r="12" spans="1:7" ht="22.5" customHeight="1">
      <c r="A12" s="8">
        <v>5</v>
      </c>
      <c r="B12" s="70"/>
      <c r="C12" s="71"/>
      <c r="D12" s="40"/>
      <c r="E12" s="15"/>
      <c r="F12" s="31"/>
      <c r="G12" s="42" t="str">
        <f t="shared" si="0"/>
        <v/>
      </c>
    </row>
    <row r="13" spans="1:7" ht="22.5" customHeight="1">
      <c r="A13" s="8">
        <v>6</v>
      </c>
      <c r="B13" s="70"/>
      <c r="C13" s="71"/>
      <c r="D13" s="40"/>
      <c r="E13" s="72"/>
      <c r="F13" s="73"/>
      <c r="G13" s="42" t="str">
        <f t="shared" si="0"/>
        <v/>
      </c>
    </row>
    <row r="14" spans="1:7" ht="22.5" customHeight="1">
      <c r="A14" s="8">
        <v>7</v>
      </c>
      <c r="B14" s="70"/>
      <c r="C14" s="71"/>
      <c r="D14" s="40"/>
      <c r="E14" s="72"/>
      <c r="F14" s="73"/>
      <c r="G14" s="42" t="str">
        <f t="shared" si="0"/>
        <v/>
      </c>
    </row>
    <row r="15" spans="1:7" ht="22.5" customHeight="1">
      <c r="A15" s="8">
        <v>8</v>
      </c>
      <c r="B15" s="70"/>
      <c r="C15" s="71"/>
      <c r="D15" s="40"/>
      <c r="E15" s="72"/>
      <c r="F15" s="18"/>
      <c r="G15" s="42" t="str">
        <f t="shared" si="0"/>
        <v/>
      </c>
    </row>
    <row r="16" spans="1:7" ht="22.5" customHeight="1">
      <c r="A16" s="8">
        <v>9</v>
      </c>
      <c r="B16" s="70"/>
      <c r="C16" s="71"/>
      <c r="D16" s="40"/>
      <c r="E16" s="72"/>
      <c r="F16" s="18"/>
      <c r="G16" s="42" t="str">
        <f t="shared" si="0"/>
        <v/>
      </c>
    </row>
    <row r="17" spans="1:7" ht="22.5" customHeight="1">
      <c r="A17" s="8">
        <v>10</v>
      </c>
      <c r="B17" s="70"/>
      <c r="C17" s="71"/>
      <c r="D17" s="40"/>
      <c r="E17" s="72"/>
      <c r="F17" s="73"/>
      <c r="G17" s="42" t="str">
        <f t="shared" si="0"/>
        <v/>
      </c>
    </row>
    <row r="18" spans="1:7" ht="22.5" customHeight="1">
      <c r="A18" s="8">
        <v>11</v>
      </c>
      <c r="B18" s="70"/>
      <c r="C18" s="71"/>
      <c r="D18" s="40"/>
      <c r="E18" s="72"/>
      <c r="F18" s="73"/>
      <c r="G18" s="42" t="str">
        <f t="shared" si="0"/>
        <v/>
      </c>
    </row>
    <row r="19" spans="1:7" ht="22.5" customHeight="1">
      <c r="A19" s="8">
        <v>12</v>
      </c>
      <c r="B19" s="70"/>
      <c r="C19" s="71"/>
      <c r="D19" s="40"/>
      <c r="E19" s="72"/>
      <c r="F19" s="73"/>
      <c r="G19" s="42" t="str">
        <f t="shared" si="0"/>
        <v/>
      </c>
    </row>
    <row r="20" spans="1:7" ht="22.5" customHeight="1">
      <c r="A20" s="8">
        <v>13</v>
      </c>
      <c r="B20" s="70"/>
      <c r="C20" s="71"/>
      <c r="D20" s="40"/>
      <c r="E20" s="72"/>
      <c r="F20" s="73"/>
      <c r="G20" s="42" t="str">
        <f t="shared" si="0"/>
        <v/>
      </c>
    </row>
    <row r="21" spans="1:7" ht="22.5" customHeight="1">
      <c r="A21" s="8">
        <v>14</v>
      </c>
      <c r="B21" s="70"/>
      <c r="C21" s="71"/>
      <c r="D21" s="40"/>
      <c r="E21" s="72"/>
      <c r="F21" s="73"/>
      <c r="G21" s="42" t="str">
        <f t="shared" si="0"/>
        <v/>
      </c>
    </row>
    <row r="22" spans="1:7" ht="22.5" customHeight="1">
      <c r="A22" s="8">
        <v>15</v>
      </c>
      <c r="B22" s="70"/>
      <c r="C22" s="71"/>
      <c r="D22" s="40"/>
      <c r="E22" s="72"/>
      <c r="F22" s="73"/>
      <c r="G22" s="42" t="str">
        <f t="shared" ref="G22:G72" si="1">IF(C22="","",G21)</f>
        <v/>
      </c>
    </row>
    <row r="23" spans="1:7" ht="22.5" customHeight="1">
      <c r="A23" s="8">
        <v>16</v>
      </c>
      <c r="B23" s="70"/>
      <c r="C23" s="71"/>
      <c r="D23" s="40"/>
      <c r="E23" s="72"/>
      <c r="F23" s="73"/>
      <c r="G23" s="42" t="str">
        <f t="shared" si="1"/>
        <v/>
      </c>
    </row>
    <row r="24" spans="1:7" ht="22.5" customHeight="1">
      <c r="A24" s="8">
        <v>17</v>
      </c>
      <c r="B24" s="70"/>
      <c r="C24" s="71"/>
      <c r="D24" s="40"/>
      <c r="E24" s="72"/>
      <c r="F24" s="73"/>
      <c r="G24" s="42" t="str">
        <f t="shared" si="1"/>
        <v/>
      </c>
    </row>
    <row r="25" spans="1:7" ht="22.5" customHeight="1">
      <c r="A25" s="8">
        <v>18</v>
      </c>
      <c r="B25" s="70"/>
      <c r="C25" s="71"/>
      <c r="D25" s="40"/>
      <c r="E25" s="72"/>
      <c r="F25" s="73"/>
      <c r="G25" s="42" t="str">
        <f t="shared" si="1"/>
        <v/>
      </c>
    </row>
    <row r="26" spans="1:7" ht="22.5" customHeight="1">
      <c r="A26" s="8">
        <v>19</v>
      </c>
      <c r="B26" s="70"/>
      <c r="C26" s="71"/>
      <c r="D26" s="40"/>
      <c r="E26" s="72"/>
      <c r="F26" s="73"/>
      <c r="G26" s="42" t="str">
        <f t="shared" si="1"/>
        <v/>
      </c>
    </row>
    <row r="27" spans="1:7" ht="22.5" customHeight="1">
      <c r="A27" s="8">
        <v>20</v>
      </c>
      <c r="B27" s="70"/>
      <c r="C27" s="71"/>
      <c r="D27" s="40"/>
      <c r="E27" s="72"/>
      <c r="F27" s="73"/>
      <c r="G27" s="42" t="str">
        <f t="shared" si="1"/>
        <v/>
      </c>
    </row>
    <row r="28" spans="1:7" ht="22.5" customHeight="1">
      <c r="A28" s="8">
        <v>21</v>
      </c>
      <c r="B28" s="70"/>
      <c r="C28" s="71"/>
      <c r="D28" s="40"/>
      <c r="E28" s="72"/>
      <c r="F28" s="73"/>
      <c r="G28" s="42" t="str">
        <f t="shared" si="1"/>
        <v/>
      </c>
    </row>
    <row r="29" spans="1:7" ht="22.5" customHeight="1">
      <c r="A29" s="8">
        <v>22</v>
      </c>
      <c r="B29" s="70"/>
      <c r="C29" s="71"/>
      <c r="D29" s="40"/>
      <c r="E29" s="72"/>
      <c r="F29" s="73"/>
      <c r="G29" s="42" t="str">
        <f t="shared" si="1"/>
        <v/>
      </c>
    </row>
    <row r="30" spans="1:7" ht="22.5" customHeight="1">
      <c r="A30" s="8">
        <v>23</v>
      </c>
      <c r="B30" s="70"/>
      <c r="C30" s="71"/>
      <c r="D30" s="40"/>
      <c r="E30" s="74"/>
      <c r="F30" s="73"/>
      <c r="G30" s="42" t="str">
        <f t="shared" si="1"/>
        <v/>
      </c>
    </row>
    <row r="31" spans="1:7" ht="22.5" customHeight="1">
      <c r="A31" s="8">
        <v>24</v>
      </c>
      <c r="B31" s="70"/>
      <c r="C31" s="6"/>
      <c r="D31" s="40"/>
      <c r="E31" s="74"/>
      <c r="F31" s="73"/>
      <c r="G31" s="42" t="str">
        <f t="shared" si="1"/>
        <v/>
      </c>
    </row>
    <row r="32" spans="1:7" ht="22.5" customHeight="1">
      <c r="A32" s="8">
        <v>25</v>
      </c>
      <c r="B32" s="70"/>
      <c r="C32" s="6"/>
      <c r="D32" s="40"/>
      <c r="E32" s="74"/>
      <c r="F32" s="73"/>
      <c r="G32" s="42" t="str">
        <f t="shared" si="1"/>
        <v/>
      </c>
    </row>
    <row r="33" spans="1:7" ht="22.5" customHeight="1">
      <c r="A33" s="8">
        <v>26</v>
      </c>
      <c r="B33" s="70"/>
      <c r="C33" s="6"/>
      <c r="D33" s="40"/>
      <c r="E33" s="74"/>
      <c r="F33" s="73"/>
      <c r="G33" s="42" t="str">
        <f t="shared" si="1"/>
        <v/>
      </c>
    </row>
    <row r="34" spans="1:7" ht="22.5" customHeight="1">
      <c r="A34" s="8">
        <v>27</v>
      </c>
      <c r="B34" s="70"/>
      <c r="C34" s="6"/>
      <c r="D34" s="40"/>
      <c r="E34" s="74"/>
      <c r="F34" s="73"/>
      <c r="G34" s="42" t="str">
        <f t="shared" si="1"/>
        <v/>
      </c>
    </row>
    <row r="35" spans="1:7" ht="22.5" customHeight="1">
      <c r="A35" s="8">
        <v>28</v>
      </c>
      <c r="B35" s="70"/>
      <c r="C35" s="6"/>
      <c r="D35" s="40"/>
      <c r="E35" s="74"/>
      <c r="F35" s="73"/>
      <c r="G35" s="42" t="str">
        <f t="shared" si="1"/>
        <v/>
      </c>
    </row>
    <row r="36" spans="1:7" ht="22.5" customHeight="1">
      <c r="A36" s="8">
        <v>29</v>
      </c>
      <c r="B36" s="70"/>
      <c r="C36" s="6"/>
      <c r="D36" s="40"/>
      <c r="E36" s="74"/>
      <c r="F36" s="73"/>
      <c r="G36" s="42" t="str">
        <f t="shared" si="1"/>
        <v/>
      </c>
    </row>
    <row r="37" spans="1:7" ht="22.5" customHeight="1">
      <c r="A37" s="8">
        <v>30</v>
      </c>
      <c r="B37" s="70"/>
      <c r="C37" s="6"/>
      <c r="D37" s="40"/>
      <c r="E37" s="74"/>
      <c r="F37" s="73"/>
      <c r="G37" s="42" t="str">
        <f t="shared" si="1"/>
        <v/>
      </c>
    </row>
    <row r="38" spans="1:7" ht="22.5" customHeight="1">
      <c r="A38" s="8">
        <v>31</v>
      </c>
      <c r="B38" s="70"/>
      <c r="C38" s="6"/>
      <c r="D38" s="40"/>
      <c r="E38" s="74"/>
      <c r="F38" s="73"/>
      <c r="G38" s="42" t="str">
        <f t="shared" si="1"/>
        <v/>
      </c>
    </row>
    <row r="39" spans="1:7" ht="22.5" customHeight="1">
      <c r="A39" s="8">
        <v>32</v>
      </c>
      <c r="B39" s="70"/>
      <c r="C39" s="6"/>
      <c r="D39" s="40"/>
      <c r="E39" s="74"/>
      <c r="F39" s="73"/>
      <c r="G39" s="42" t="str">
        <f t="shared" si="1"/>
        <v/>
      </c>
    </row>
    <row r="40" spans="1:7" ht="22.5" customHeight="1">
      <c r="A40" s="8">
        <v>33</v>
      </c>
      <c r="B40" s="70"/>
      <c r="C40" s="6"/>
      <c r="D40" s="40"/>
      <c r="E40" s="74"/>
      <c r="F40" s="73"/>
      <c r="G40" s="42" t="str">
        <f t="shared" si="1"/>
        <v/>
      </c>
    </row>
    <row r="41" spans="1:7" ht="22.5" customHeight="1">
      <c r="A41" s="8">
        <v>34</v>
      </c>
      <c r="B41" s="70"/>
      <c r="C41" s="6"/>
      <c r="D41" s="40"/>
      <c r="E41" s="74"/>
      <c r="F41" s="73"/>
      <c r="G41" s="42" t="str">
        <f t="shared" si="1"/>
        <v/>
      </c>
    </row>
    <row r="42" spans="1:7" ht="22.5" customHeight="1">
      <c r="A42" s="8">
        <v>35</v>
      </c>
      <c r="B42" s="70"/>
      <c r="C42" s="6"/>
      <c r="D42" s="40"/>
      <c r="E42" s="74"/>
      <c r="F42" s="18"/>
      <c r="G42" s="42" t="str">
        <f>IF(C42="","",G41)</f>
        <v/>
      </c>
    </row>
    <row r="43" spans="1:7" ht="22.5" customHeight="1">
      <c r="A43" s="8">
        <v>36</v>
      </c>
      <c r="B43" s="70"/>
      <c r="C43" s="6"/>
      <c r="D43" s="40"/>
      <c r="E43" s="74"/>
      <c r="F43" s="18"/>
      <c r="G43" s="42" t="str">
        <f t="shared" si="1"/>
        <v/>
      </c>
    </row>
    <row r="44" spans="1:7" ht="22.5" customHeight="1">
      <c r="A44" s="8">
        <v>37</v>
      </c>
      <c r="B44" s="70"/>
      <c r="C44" s="6"/>
      <c r="D44" s="40"/>
      <c r="E44" s="74"/>
      <c r="F44" s="18"/>
      <c r="G44" s="42" t="str">
        <f t="shared" si="1"/>
        <v/>
      </c>
    </row>
    <row r="45" spans="1:7" ht="22.5" customHeight="1">
      <c r="A45" s="8">
        <v>38</v>
      </c>
      <c r="B45" s="70"/>
      <c r="C45" s="6"/>
      <c r="D45" s="40"/>
      <c r="E45" s="74"/>
      <c r="F45" s="18"/>
      <c r="G45" s="42" t="str">
        <f t="shared" si="1"/>
        <v/>
      </c>
    </row>
    <row r="46" spans="1:7" ht="22.5" customHeight="1">
      <c r="A46" s="8">
        <v>39</v>
      </c>
      <c r="B46" s="70"/>
      <c r="C46" s="6"/>
      <c r="D46" s="40"/>
      <c r="E46" s="74"/>
      <c r="F46" s="18"/>
      <c r="G46" s="42" t="str">
        <f t="shared" si="1"/>
        <v/>
      </c>
    </row>
    <row r="47" spans="1:7" ht="22.5" customHeight="1">
      <c r="A47" s="8">
        <v>40</v>
      </c>
      <c r="B47" s="70"/>
      <c r="C47" s="6"/>
      <c r="D47" s="40"/>
      <c r="E47" s="74"/>
      <c r="F47" s="18"/>
      <c r="G47" s="42" t="str">
        <f t="shared" si="1"/>
        <v/>
      </c>
    </row>
    <row r="48" spans="1:7" ht="22.5" customHeight="1">
      <c r="A48" s="8">
        <v>41</v>
      </c>
      <c r="B48" s="70"/>
      <c r="C48" s="6"/>
      <c r="D48" s="40"/>
      <c r="E48" s="74"/>
      <c r="F48" s="18"/>
      <c r="G48" s="42" t="str">
        <f t="shared" si="1"/>
        <v/>
      </c>
    </row>
    <row r="49" spans="1:7" ht="22.5" customHeight="1">
      <c r="A49" s="8">
        <v>42</v>
      </c>
      <c r="B49" s="70"/>
      <c r="C49" s="6"/>
      <c r="D49" s="40"/>
      <c r="E49" s="74"/>
      <c r="F49" s="18"/>
      <c r="G49" s="42" t="str">
        <f t="shared" si="1"/>
        <v/>
      </c>
    </row>
    <row r="50" spans="1:7" ht="22.5" customHeight="1">
      <c r="A50" s="8">
        <v>43</v>
      </c>
      <c r="B50" s="70"/>
      <c r="C50" s="6"/>
      <c r="D50" s="40"/>
      <c r="E50" s="74"/>
      <c r="F50" s="18"/>
      <c r="G50" s="42" t="str">
        <f t="shared" si="1"/>
        <v/>
      </c>
    </row>
    <row r="51" spans="1:7" ht="22.5" customHeight="1">
      <c r="A51" s="8">
        <v>44</v>
      </c>
      <c r="B51" s="70"/>
      <c r="C51" s="6"/>
      <c r="D51" s="40"/>
      <c r="E51" s="74"/>
      <c r="F51" s="18"/>
      <c r="G51" s="42" t="str">
        <f t="shared" si="1"/>
        <v/>
      </c>
    </row>
    <row r="52" spans="1:7" ht="22.5" customHeight="1">
      <c r="A52" s="8">
        <v>45</v>
      </c>
      <c r="B52" s="32"/>
      <c r="C52" s="6"/>
      <c r="D52" s="40"/>
      <c r="E52" s="74"/>
      <c r="F52" s="18"/>
      <c r="G52" s="42" t="str">
        <f t="shared" si="1"/>
        <v/>
      </c>
    </row>
    <row r="53" spans="1:7" ht="22.5" customHeight="1">
      <c r="A53" s="8">
        <v>46</v>
      </c>
      <c r="B53" s="32"/>
      <c r="C53" s="6"/>
      <c r="D53" s="40"/>
      <c r="E53" s="16"/>
      <c r="F53" s="18"/>
      <c r="G53" s="42" t="str">
        <f t="shared" si="1"/>
        <v/>
      </c>
    </row>
    <row r="54" spans="1:7" ht="22.5" customHeight="1">
      <c r="A54" s="8">
        <v>47</v>
      </c>
      <c r="B54" s="32"/>
      <c r="C54" s="6"/>
      <c r="D54" s="40"/>
      <c r="E54" s="16"/>
      <c r="F54" s="18"/>
      <c r="G54" s="42" t="str">
        <f t="shared" si="1"/>
        <v/>
      </c>
    </row>
    <row r="55" spans="1:7" ht="22.5" customHeight="1">
      <c r="A55" s="8">
        <v>48</v>
      </c>
      <c r="B55" s="32"/>
      <c r="C55" s="6"/>
      <c r="D55" s="40"/>
      <c r="E55" s="16"/>
      <c r="F55" s="18"/>
      <c r="G55" s="42" t="str">
        <f t="shared" si="1"/>
        <v/>
      </c>
    </row>
    <row r="56" spans="1:7" ht="22.5" customHeight="1">
      <c r="A56" s="8">
        <v>49</v>
      </c>
      <c r="B56" s="32"/>
      <c r="C56" s="6"/>
      <c r="D56" s="40"/>
      <c r="E56" s="16"/>
      <c r="F56" s="18"/>
      <c r="G56" s="42" t="str">
        <f t="shared" si="1"/>
        <v/>
      </c>
    </row>
    <row r="57" spans="1:7" ht="22.5" customHeight="1">
      <c r="A57" s="8">
        <v>50</v>
      </c>
      <c r="B57" s="32"/>
      <c r="C57" s="6"/>
      <c r="D57" s="40"/>
      <c r="E57" s="16"/>
      <c r="F57" s="18"/>
      <c r="G57" s="42" t="str">
        <f t="shared" si="1"/>
        <v/>
      </c>
    </row>
    <row r="58" spans="1:7" ht="22.5" customHeight="1">
      <c r="A58" s="8">
        <v>51</v>
      </c>
      <c r="B58" s="32"/>
      <c r="C58" s="6"/>
      <c r="D58" s="40"/>
      <c r="E58" s="16"/>
      <c r="F58" s="18"/>
      <c r="G58" s="42" t="str">
        <f t="shared" si="1"/>
        <v/>
      </c>
    </row>
    <row r="59" spans="1:7" ht="22.5" customHeight="1">
      <c r="A59" s="8">
        <v>52</v>
      </c>
      <c r="B59" s="32"/>
      <c r="C59" s="6"/>
      <c r="D59" s="40"/>
      <c r="E59" s="16"/>
      <c r="F59" s="18"/>
      <c r="G59" s="42" t="str">
        <f t="shared" si="1"/>
        <v/>
      </c>
    </row>
    <row r="60" spans="1:7" ht="22.5" customHeight="1">
      <c r="A60" s="8">
        <v>53</v>
      </c>
      <c r="B60" s="32"/>
      <c r="C60" s="6"/>
      <c r="D60" s="40"/>
      <c r="E60" s="16"/>
      <c r="F60" s="18"/>
      <c r="G60" s="42" t="str">
        <f t="shared" si="1"/>
        <v/>
      </c>
    </row>
    <row r="61" spans="1:7" ht="22.5" customHeight="1">
      <c r="A61" s="8">
        <v>54</v>
      </c>
      <c r="B61" s="32"/>
      <c r="C61" s="6"/>
      <c r="D61" s="40"/>
      <c r="E61" s="16"/>
      <c r="F61" s="18"/>
      <c r="G61" s="42" t="str">
        <f t="shared" si="1"/>
        <v/>
      </c>
    </row>
    <row r="62" spans="1:7" ht="22.5" customHeight="1">
      <c r="A62" s="8">
        <v>55</v>
      </c>
      <c r="B62" s="32"/>
      <c r="C62" s="6"/>
      <c r="D62" s="40"/>
      <c r="E62" s="16"/>
      <c r="F62" s="18"/>
      <c r="G62" s="42" t="str">
        <f t="shared" si="1"/>
        <v/>
      </c>
    </row>
    <row r="63" spans="1:7" ht="22.5" customHeight="1">
      <c r="A63" s="8">
        <v>56</v>
      </c>
      <c r="B63" s="32"/>
      <c r="C63" s="6"/>
      <c r="D63" s="40"/>
      <c r="E63" s="16"/>
      <c r="F63" s="18"/>
      <c r="G63" s="42" t="str">
        <f t="shared" si="1"/>
        <v/>
      </c>
    </row>
    <row r="64" spans="1:7" ht="22.5" customHeight="1">
      <c r="A64" s="8">
        <v>57</v>
      </c>
      <c r="B64" s="32"/>
      <c r="C64" s="6"/>
      <c r="D64" s="40"/>
      <c r="E64" s="16"/>
      <c r="F64" s="18"/>
      <c r="G64" s="42" t="str">
        <f t="shared" si="1"/>
        <v/>
      </c>
    </row>
    <row r="65" spans="1:7" ht="22.5" customHeight="1">
      <c r="A65" s="8">
        <v>58</v>
      </c>
      <c r="B65" s="32"/>
      <c r="C65" s="6"/>
      <c r="D65" s="40"/>
      <c r="E65" s="16"/>
      <c r="F65" s="18"/>
      <c r="G65" s="42" t="str">
        <f t="shared" si="1"/>
        <v/>
      </c>
    </row>
    <row r="66" spans="1:7" ht="22.5" customHeight="1">
      <c r="A66" s="8">
        <v>59</v>
      </c>
      <c r="B66" s="32"/>
      <c r="C66" s="6"/>
      <c r="D66" s="40"/>
      <c r="E66" s="16"/>
      <c r="F66" s="18"/>
      <c r="G66" s="42" t="str">
        <f t="shared" si="1"/>
        <v/>
      </c>
    </row>
    <row r="67" spans="1:7" ht="22.5" customHeight="1">
      <c r="A67" s="8">
        <v>60</v>
      </c>
      <c r="B67" s="32"/>
      <c r="C67" s="6"/>
      <c r="D67" s="40"/>
      <c r="E67" s="16"/>
      <c r="F67" s="18"/>
      <c r="G67" s="42" t="str">
        <f t="shared" si="1"/>
        <v/>
      </c>
    </row>
    <row r="68" spans="1:7" ht="22.5" customHeight="1">
      <c r="A68" s="8">
        <v>61</v>
      </c>
      <c r="B68" s="32"/>
      <c r="C68" s="6"/>
      <c r="D68" s="40"/>
      <c r="E68" s="16"/>
      <c r="F68" s="18"/>
      <c r="G68" s="42" t="str">
        <f t="shared" si="1"/>
        <v/>
      </c>
    </row>
    <row r="69" spans="1:7" ht="22.5" customHeight="1">
      <c r="A69" s="8">
        <v>62</v>
      </c>
      <c r="B69" s="32"/>
      <c r="C69" s="6"/>
      <c r="D69" s="40"/>
      <c r="E69" s="16"/>
      <c r="F69" s="18"/>
      <c r="G69" s="42" t="str">
        <f t="shared" si="1"/>
        <v/>
      </c>
    </row>
    <row r="70" spans="1:7" ht="22.5" customHeight="1">
      <c r="A70" s="8">
        <v>63</v>
      </c>
      <c r="B70" s="32"/>
      <c r="C70" s="6"/>
      <c r="D70" s="40"/>
      <c r="E70" s="16"/>
      <c r="F70" s="18"/>
      <c r="G70" s="42" t="str">
        <f t="shared" si="1"/>
        <v/>
      </c>
    </row>
    <row r="71" spans="1:7" ht="22.5" customHeight="1">
      <c r="A71" s="8">
        <v>64</v>
      </c>
      <c r="B71" s="32"/>
      <c r="C71" s="6"/>
      <c r="D71" s="40"/>
      <c r="E71" s="16"/>
      <c r="F71" s="18"/>
      <c r="G71" s="43" t="str">
        <f t="shared" si="1"/>
        <v/>
      </c>
    </row>
    <row r="72" spans="1:7" ht="22.5" customHeight="1">
      <c r="A72" s="8">
        <v>65</v>
      </c>
      <c r="B72" s="32"/>
      <c r="C72" s="6"/>
      <c r="D72" s="40"/>
      <c r="E72" s="16"/>
      <c r="F72" s="18"/>
      <c r="G72" s="43" t="str">
        <f t="shared" si="1"/>
        <v/>
      </c>
    </row>
    <row r="73" spans="1:7" ht="22.5" customHeight="1">
      <c r="A73" s="8">
        <v>66</v>
      </c>
      <c r="B73" s="32"/>
      <c r="C73" s="6"/>
      <c r="D73" s="40"/>
      <c r="E73" s="16"/>
      <c r="F73" s="18"/>
      <c r="G73" s="43" t="str">
        <f t="shared" ref="G73:G106" si="2">IF(C73="","",G72)</f>
        <v/>
      </c>
    </row>
    <row r="74" spans="1:7" ht="22.5" customHeight="1">
      <c r="A74" s="8">
        <v>67</v>
      </c>
      <c r="B74" s="32"/>
      <c r="C74" s="6"/>
      <c r="D74" s="40"/>
      <c r="E74" s="16"/>
      <c r="F74" s="18"/>
      <c r="G74" s="43" t="str">
        <f t="shared" si="2"/>
        <v/>
      </c>
    </row>
    <row r="75" spans="1:7" ht="22.5" customHeight="1">
      <c r="A75" s="8">
        <v>68</v>
      </c>
      <c r="B75" s="32"/>
      <c r="C75" s="6"/>
      <c r="D75" s="40"/>
      <c r="E75" s="16"/>
      <c r="F75" s="18"/>
      <c r="G75" s="43" t="str">
        <f t="shared" si="2"/>
        <v/>
      </c>
    </row>
    <row r="76" spans="1:7" ht="22.5" customHeight="1">
      <c r="A76" s="8">
        <v>69</v>
      </c>
      <c r="B76" s="32"/>
      <c r="C76" s="6"/>
      <c r="D76" s="40"/>
      <c r="E76" s="16"/>
      <c r="F76" s="18"/>
      <c r="G76" s="43" t="str">
        <f t="shared" si="2"/>
        <v/>
      </c>
    </row>
    <row r="77" spans="1:7" ht="22.5" customHeight="1">
      <c r="A77" s="8">
        <v>70</v>
      </c>
      <c r="B77" s="32"/>
      <c r="C77" s="6"/>
      <c r="D77" s="40"/>
      <c r="E77" s="16"/>
      <c r="F77" s="18"/>
      <c r="G77" s="43" t="str">
        <f t="shared" si="2"/>
        <v/>
      </c>
    </row>
    <row r="78" spans="1:7" ht="22.5" customHeight="1">
      <c r="A78" s="8">
        <v>71</v>
      </c>
      <c r="B78" s="32"/>
      <c r="C78" s="6"/>
      <c r="D78" s="40"/>
      <c r="E78" s="16"/>
      <c r="F78" s="18"/>
      <c r="G78" s="43" t="str">
        <f t="shared" si="2"/>
        <v/>
      </c>
    </row>
    <row r="79" spans="1:7" ht="22.5" customHeight="1">
      <c r="A79" s="8">
        <v>72</v>
      </c>
      <c r="B79" s="32"/>
      <c r="C79" s="6"/>
      <c r="D79" s="40"/>
      <c r="E79" s="16"/>
      <c r="F79" s="18"/>
      <c r="G79" s="43" t="str">
        <f t="shared" si="2"/>
        <v/>
      </c>
    </row>
    <row r="80" spans="1:7" ht="22.5" customHeight="1">
      <c r="A80" s="8">
        <v>73</v>
      </c>
      <c r="B80" s="32"/>
      <c r="C80" s="6"/>
      <c r="D80" s="40"/>
      <c r="E80" s="16"/>
      <c r="F80" s="18"/>
      <c r="G80" s="43" t="str">
        <f t="shared" si="2"/>
        <v/>
      </c>
    </row>
    <row r="81" spans="1:7" ht="22.5" customHeight="1">
      <c r="A81" s="8">
        <v>74</v>
      </c>
      <c r="B81" s="32"/>
      <c r="C81" s="6"/>
      <c r="D81" s="40"/>
      <c r="E81" s="16"/>
      <c r="F81" s="18"/>
      <c r="G81" s="43" t="str">
        <f t="shared" si="2"/>
        <v/>
      </c>
    </row>
    <row r="82" spans="1:7" ht="22.5" customHeight="1">
      <c r="A82" s="8">
        <v>75</v>
      </c>
      <c r="B82" s="32"/>
      <c r="C82" s="6"/>
      <c r="D82" s="40"/>
      <c r="E82" s="16"/>
      <c r="F82" s="18"/>
      <c r="G82" s="43" t="str">
        <f t="shared" si="2"/>
        <v/>
      </c>
    </row>
    <row r="83" spans="1:7" ht="22.5" customHeight="1">
      <c r="A83" s="8">
        <v>76</v>
      </c>
      <c r="B83" s="32"/>
      <c r="C83" s="6"/>
      <c r="D83" s="40"/>
      <c r="E83" s="16"/>
      <c r="F83" s="18"/>
      <c r="G83" s="43" t="str">
        <f t="shared" si="2"/>
        <v/>
      </c>
    </row>
    <row r="84" spans="1:7" ht="22.5" customHeight="1">
      <c r="A84" s="8">
        <v>77</v>
      </c>
      <c r="B84" s="32"/>
      <c r="C84" s="6"/>
      <c r="D84" s="40"/>
      <c r="E84" s="16"/>
      <c r="F84" s="18"/>
      <c r="G84" s="43" t="str">
        <f t="shared" si="2"/>
        <v/>
      </c>
    </row>
    <row r="85" spans="1:7" ht="22.5" customHeight="1">
      <c r="A85" s="8">
        <v>78</v>
      </c>
      <c r="B85" s="32"/>
      <c r="C85" s="6"/>
      <c r="D85" s="40"/>
      <c r="E85" s="16"/>
      <c r="F85" s="18"/>
      <c r="G85" s="43" t="str">
        <f t="shared" si="2"/>
        <v/>
      </c>
    </row>
    <row r="86" spans="1:7" ht="22.5" customHeight="1">
      <c r="A86" s="8">
        <v>79</v>
      </c>
      <c r="B86" s="32"/>
      <c r="C86" s="6"/>
      <c r="D86" s="40"/>
      <c r="E86" s="16"/>
      <c r="F86" s="18"/>
      <c r="G86" s="43" t="str">
        <f t="shared" si="2"/>
        <v/>
      </c>
    </row>
    <row r="87" spans="1:7" ht="22.5" customHeight="1">
      <c r="A87" s="8">
        <v>80</v>
      </c>
      <c r="B87" s="32"/>
      <c r="C87" s="6"/>
      <c r="D87" s="40"/>
      <c r="E87" s="16"/>
      <c r="F87" s="18"/>
      <c r="G87" s="43" t="str">
        <f t="shared" si="2"/>
        <v/>
      </c>
    </row>
    <row r="88" spans="1:7" ht="22.5" customHeight="1">
      <c r="A88" s="8">
        <v>81</v>
      </c>
      <c r="B88" s="32"/>
      <c r="C88" s="6"/>
      <c r="D88" s="40"/>
      <c r="E88" s="16"/>
      <c r="F88" s="18"/>
      <c r="G88" s="43" t="str">
        <f t="shared" si="2"/>
        <v/>
      </c>
    </row>
    <row r="89" spans="1:7" ht="22.5" customHeight="1">
      <c r="A89" s="8">
        <v>82</v>
      </c>
      <c r="B89" s="32"/>
      <c r="C89" s="6"/>
      <c r="D89" s="40"/>
      <c r="E89" s="16"/>
      <c r="F89" s="18"/>
      <c r="G89" s="43" t="str">
        <f t="shared" si="2"/>
        <v/>
      </c>
    </row>
    <row r="90" spans="1:7" ht="22.5" customHeight="1">
      <c r="A90" s="8">
        <v>83</v>
      </c>
      <c r="B90" s="32"/>
      <c r="C90" s="6"/>
      <c r="D90" s="40"/>
      <c r="E90" s="16"/>
      <c r="F90" s="18"/>
      <c r="G90" s="43" t="str">
        <f t="shared" si="2"/>
        <v/>
      </c>
    </row>
    <row r="91" spans="1:7" ht="22.5" customHeight="1">
      <c r="A91" s="8">
        <v>84</v>
      </c>
      <c r="B91" s="32"/>
      <c r="C91" s="6"/>
      <c r="D91" s="40"/>
      <c r="E91" s="16"/>
      <c r="F91" s="18"/>
      <c r="G91" s="43" t="str">
        <f t="shared" si="2"/>
        <v/>
      </c>
    </row>
    <row r="92" spans="1:7" ht="22.5" customHeight="1">
      <c r="A92" s="8">
        <v>85</v>
      </c>
      <c r="B92" s="32"/>
      <c r="C92" s="6"/>
      <c r="D92" s="40"/>
      <c r="E92" s="16"/>
      <c r="F92" s="18"/>
      <c r="G92" s="43" t="str">
        <f t="shared" si="2"/>
        <v/>
      </c>
    </row>
    <row r="93" spans="1:7" ht="22.5" customHeight="1">
      <c r="A93" s="8">
        <v>86</v>
      </c>
      <c r="B93" s="32"/>
      <c r="C93" s="6"/>
      <c r="D93" s="40"/>
      <c r="E93" s="16"/>
      <c r="F93" s="18"/>
      <c r="G93" s="43" t="str">
        <f t="shared" si="2"/>
        <v/>
      </c>
    </row>
    <row r="94" spans="1:7" ht="22.5" customHeight="1">
      <c r="A94" s="8">
        <v>87</v>
      </c>
      <c r="B94" s="32"/>
      <c r="C94" s="6"/>
      <c r="D94" s="40"/>
      <c r="E94" s="16"/>
      <c r="F94" s="18"/>
      <c r="G94" s="43" t="str">
        <f t="shared" si="2"/>
        <v/>
      </c>
    </row>
    <row r="95" spans="1:7" ht="22.5" customHeight="1">
      <c r="A95" s="8">
        <v>88</v>
      </c>
      <c r="B95" s="32"/>
      <c r="C95" s="6"/>
      <c r="D95" s="40"/>
      <c r="E95" s="16"/>
      <c r="F95" s="18"/>
      <c r="G95" s="43" t="str">
        <f t="shared" si="2"/>
        <v/>
      </c>
    </row>
    <row r="96" spans="1:7" ht="22.5" customHeight="1">
      <c r="A96" s="8">
        <v>89</v>
      </c>
      <c r="B96" s="32"/>
      <c r="C96" s="6"/>
      <c r="D96" s="40"/>
      <c r="E96" s="16"/>
      <c r="F96" s="18"/>
      <c r="G96" s="43" t="str">
        <f t="shared" si="2"/>
        <v/>
      </c>
    </row>
    <row r="97" spans="1:7" ht="22.5" customHeight="1">
      <c r="A97" s="8">
        <v>90</v>
      </c>
      <c r="B97" s="32"/>
      <c r="C97" s="6"/>
      <c r="D97" s="40"/>
      <c r="E97" s="16"/>
      <c r="F97" s="18"/>
      <c r="G97" s="43" t="str">
        <f t="shared" si="2"/>
        <v/>
      </c>
    </row>
    <row r="98" spans="1:7" ht="22.5" customHeight="1">
      <c r="A98" s="8">
        <v>91</v>
      </c>
      <c r="B98" s="32"/>
      <c r="C98" s="6"/>
      <c r="D98" s="40"/>
      <c r="E98" s="16"/>
      <c r="F98" s="18"/>
      <c r="G98" s="43" t="str">
        <f t="shared" si="2"/>
        <v/>
      </c>
    </row>
    <row r="99" spans="1:7" ht="22.5" customHeight="1">
      <c r="A99" s="8">
        <v>92</v>
      </c>
      <c r="B99" s="32"/>
      <c r="C99" s="6"/>
      <c r="D99" s="40"/>
      <c r="E99" s="16"/>
      <c r="F99" s="18"/>
      <c r="G99" s="43" t="str">
        <f t="shared" si="2"/>
        <v/>
      </c>
    </row>
    <row r="100" spans="1:7" ht="22.5" customHeight="1">
      <c r="A100" s="8">
        <v>93</v>
      </c>
      <c r="B100" s="32"/>
      <c r="C100" s="6"/>
      <c r="D100" s="40"/>
      <c r="E100" s="16"/>
      <c r="F100" s="18"/>
      <c r="G100" s="43" t="str">
        <f t="shared" si="2"/>
        <v/>
      </c>
    </row>
    <row r="101" spans="1:7" ht="22.5" customHeight="1">
      <c r="A101" s="8">
        <v>94</v>
      </c>
      <c r="B101" s="32"/>
      <c r="C101" s="6"/>
      <c r="D101" s="40"/>
      <c r="E101" s="16"/>
      <c r="F101" s="18"/>
      <c r="G101" s="43" t="str">
        <f t="shared" si="2"/>
        <v/>
      </c>
    </row>
    <row r="102" spans="1:7" ht="22.5" customHeight="1">
      <c r="A102" s="8">
        <v>95</v>
      </c>
      <c r="B102" s="32"/>
      <c r="C102" s="6"/>
      <c r="D102" s="40"/>
      <c r="E102" s="16"/>
      <c r="F102" s="18"/>
      <c r="G102" s="43" t="str">
        <f t="shared" si="2"/>
        <v/>
      </c>
    </row>
    <row r="103" spans="1:7" ht="22.5" customHeight="1">
      <c r="A103" s="8">
        <v>96</v>
      </c>
      <c r="B103" s="32"/>
      <c r="C103" s="6"/>
      <c r="D103" s="40"/>
      <c r="E103" s="16"/>
      <c r="F103" s="18"/>
      <c r="G103" s="43" t="str">
        <f t="shared" si="2"/>
        <v/>
      </c>
    </row>
    <row r="104" spans="1:7" ht="22.5" customHeight="1">
      <c r="A104" s="8">
        <v>97</v>
      </c>
      <c r="B104" s="32"/>
      <c r="C104" s="6"/>
      <c r="D104" s="40"/>
      <c r="E104" s="16"/>
      <c r="F104" s="18"/>
      <c r="G104" s="43" t="str">
        <f t="shared" si="2"/>
        <v/>
      </c>
    </row>
    <row r="105" spans="1:7" ht="22.5" customHeight="1">
      <c r="A105" s="8">
        <v>98</v>
      </c>
      <c r="B105" s="32"/>
      <c r="C105" s="6"/>
      <c r="D105" s="40"/>
      <c r="E105" s="16"/>
      <c r="F105" s="18"/>
      <c r="G105" s="43" t="str">
        <f t="shared" si="2"/>
        <v/>
      </c>
    </row>
    <row r="106" spans="1:7" ht="22.5" customHeight="1" thickBot="1">
      <c r="A106" s="9">
        <v>99</v>
      </c>
      <c r="B106" s="33"/>
      <c r="C106" s="10"/>
      <c r="D106" s="41"/>
      <c r="E106" s="17"/>
      <c r="F106" s="19"/>
      <c r="G106" s="44" t="str">
        <f t="shared" si="2"/>
        <v/>
      </c>
    </row>
  </sheetData>
  <protectedRanges>
    <protectedRange sqref="B67:B106 C47:C106 F47:F106 E49:E106 G9:G106" name="名簿" securityDescriptor="O:WDG:WDD:(A;;CC;;;WD)"/>
    <protectedRange sqref="G8 E8:F12 D9:D11 C9:C12 D13:D43 C12:D12 E15:E43 C15:C43 C13:F14 B9:B66 D46:D106 E46:E48 C46 F15:F46 C45:E45" name="名簿_1" securityDescriptor="O:WDG:WDD:(A;;CC;;;WD)"/>
  </protectedRanges>
  <phoneticPr fontId="2"/>
  <dataValidations count="4">
    <dataValidation imeMode="halfAlpha" allowBlank="1" showInputMessage="1" showErrorMessage="1" sqref="A8:B106"/>
    <dataValidation type="whole" imeMode="halfAlpha" allowBlank="1" showInputMessage="1" showErrorMessage="1" sqref="F8:F106">
      <formula1>1</formula1>
      <formula2>100</formula2>
    </dataValidation>
    <dataValidation imeMode="hiragana" allowBlank="1" showInputMessage="1" showErrorMessage="1" sqref="E8:E106 C12:C106 G8:G106"/>
    <dataValidation imeMode="halfKatakana" allowBlank="1" showInputMessage="1" showErrorMessage="1" sqref="C8:C11 D8:D106"/>
  </dataValidations>
  <pageMargins left="0.59055118110236227" right="0.59055118110236227" top="0.98425196850393704" bottom="0.98425196850393704" header="0.51181102362204722" footer="0.51181102362204722"/>
  <pageSetup paperSize="9" orientation="portrait" horizontalDpi="4294967293" verticalDpi="1200" r:id="rId1"/>
  <headerFooter alignWithMargins="0"/>
  <drawing r:id="rId2"/>
</worksheet>
</file>

<file path=xl/worksheets/sheet6.xml><?xml version="1.0" encoding="utf-8"?>
<worksheet xmlns="http://schemas.openxmlformats.org/spreadsheetml/2006/main" xmlns:r="http://schemas.openxmlformats.org/officeDocument/2006/relationships">
  <dimension ref="A1:L60"/>
  <sheetViews>
    <sheetView topLeftCell="A27" workbookViewId="0">
      <selection activeCell="E43" sqref="E43:F43"/>
    </sheetView>
  </sheetViews>
  <sheetFormatPr defaultRowHeight="13.5"/>
  <cols>
    <col min="1" max="1" width="10.125" style="1" customWidth="1"/>
    <col min="2" max="3" width="15.375" style="1" customWidth="1"/>
    <col min="4" max="4" width="4.625" style="1" customWidth="1"/>
    <col min="5" max="6" width="2.25" style="1" customWidth="1"/>
    <col min="7" max="11" width="6.875" style="1" customWidth="1"/>
    <col min="12" max="12" width="9.25" style="1" customWidth="1"/>
    <col min="13" max="16384" width="9" style="1"/>
  </cols>
  <sheetData>
    <row r="1" spans="1:12" ht="21">
      <c r="A1" s="261" t="s">
        <v>4</v>
      </c>
      <c r="B1" s="261"/>
      <c r="C1" s="261"/>
      <c r="D1" s="261"/>
      <c r="E1" s="261"/>
      <c r="F1" s="261"/>
      <c r="G1" s="261"/>
      <c r="H1" s="261"/>
      <c r="I1" s="261"/>
      <c r="J1" s="261"/>
      <c r="K1" s="261"/>
      <c r="L1" s="261"/>
    </row>
    <row r="2" spans="1:12" ht="14.25" customHeight="1">
      <c r="A2" s="34"/>
      <c r="B2" s="34"/>
      <c r="C2" s="34"/>
      <c r="D2" s="34"/>
      <c r="E2" s="34"/>
      <c r="F2" s="34"/>
      <c r="G2" s="34"/>
      <c r="H2" s="34"/>
      <c r="I2" s="34"/>
      <c r="J2" s="34"/>
      <c r="K2" s="34"/>
      <c r="L2" s="34"/>
    </row>
    <row r="3" spans="1:12" ht="26.25" customHeight="1">
      <c r="A3" s="35" t="s">
        <v>5</v>
      </c>
      <c r="B3" s="262" t="s">
        <v>69</v>
      </c>
      <c r="C3" s="262"/>
      <c r="D3" s="262"/>
      <c r="E3" s="262"/>
      <c r="F3" s="36"/>
      <c r="G3" s="127" t="s">
        <v>83</v>
      </c>
      <c r="H3" s="275"/>
      <c r="I3" s="275"/>
      <c r="J3" s="275"/>
      <c r="K3" s="275"/>
      <c r="L3" s="113" t="s">
        <v>10</v>
      </c>
    </row>
    <row r="4" spans="1:12" ht="15" customHeight="1" thickBot="1">
      <c r="A4" s="34"/>
      <c r="B4" s="34"/>
      <c r="C4" s="34"/>
      <c r="D4" s="34"/>
      <c r="E4" s="34"/>
      <c r="F4" s="34"/>
      <c r="G4" s="34"/>
      <c r="H4" s="34"/>
      <c r="I4" s="34"/>
      <c r="J4" s="34"/>
      <c r="K4" s="34"/>
      <c r="L4" s="34"/>
    </row>
    <row r="5" spans="1:12" s="2" customFormat="1" ht="25.5" customHeight="1">
      <c r="A5" s="263" t="s">
        <v>6</v>
      </c>
      <c r="B5" s="265" t="s">
        <v>1</v>
      </c>
      <c r="C5" s="276" t="s">
        <v>16</v>
      </c>
      <c r="D5" s="267" t="s">
        <v>7</v>
      </c>
      <c r="E5" s="269" t="s">
        <v>8</v>
      </c>
      <c r="F5" s="278" t="s">
        <v>11</v>
      </c>
      <c r="G5" s="271" t="s">
        <v>2</v>
      </c>
      <c r="H5" s="272"/>
      <c r="I5" s="272"/>
      <c r="J5" s="272"/>
      <c r="K5" s="272"/>
      <c r="L5" s="273" t="s">
        <v>57</v>
      </c>
    </row>
    <row r="6" spans="1:12" s="2" customFormat="1" ht="25.5" customHeight="1" thickBot="1">
      <c r="A6" s="264"/>
      <c r="B6" s="266"/>
      <c r="C6" s="277"/>
      <c r="D6" s="268"/>
      <c r="E6" s="270"/>
      <c r="F6" s="279"/>
      <c r="G6" s="120">
        <v>1</v>
      </c>
      <c r="H6" s="121" t="s">
        <v>26</v>
      </c>
      <c r="I6" s="120">
        <v>2</v>
      </c>
      <c r="J6" s="121" t="s">
        <v>26</v>
      </c>
      <c r="K6" s="122" t="s">
        <v>56</v>
      </c>
      <c r="L6" s="274"/>
    </row>
    <row r="7" spans="1:12" ht="21.75" customHeight="1">
      <c r="A7" s="76"/>
      <c r="B7" s="118" t="str">
        <f>IF(A7="","",VLOOKUP(A7,名簿!B$8:G$106,2,FALSE))</f>
        <v/>
      </c>
      <c r="C7" s="118" t="str">
        <f>IF(A7="","",VLOOKUP(A7,名簿!B$8:H$106,3,FALSE))</f>
        <v/>
      </c>
      <c r="D7" s="119" t="str">
        <f>IF(A7="","",VLOOKUP(A7,名簿!B$8:G$106,4,FALSE))</f>
        <v/>
      </c>
      <c r="E7" s="280" t="str">
        <f>IF(A7="","",VLOOKUP(A7,名簿!B$8:G$106,5,FALSE))</f>
        <v/>
      </c>
      <c r="F7" s="280"/>
      <c r="G7" s="130"/>
      <c r="H7" s="192"/>
      <c r="I7" s="130"/>
      <c r="J7" s="192"/>
      <c r="K7" s="106"/>
      <c r="L7" s="60"/>
    </row>
    <row r="8" spans="1:12" ht="21.75" customHeight="1">
      <c r="A8" s="79"/>
      <c r="B8" s="116" t="str">
        <f>IF(A8="","",VLOOKUP(A8,名簿!B$8:G$106,2,FALSE))</f>
        <v/>
      </c>
      <c r="C8" s="116" t="str">
        <f>IF(A8="","",VLOOKUP(A8,名簿!B$8:H$106,3,FALSE))</f>
        <v/>
      </c>
      <c r="D8" s="117" t="str">
        <f>IF(A8="","",VLOOKUP(A8,名簿!B$8:G$106,4,FALSE))</f>
        <v/>
      </c>
      <c r="E8" s="260" t="str">
        <f>IF(A8="","",VLOOKUP(A8,名簿!B$8:G$106,5,FALSE))</f>
        <v/>
      </c>
      <c r="F8" s="260"/>
      <c r="G8" s="131"/>
      <c r="H8" s="193"/>
      <c r="I8" s="131"/>
      <c r="J8" s="193"/>
      <c r="K8" s="108"/>
      <c r="L8" s="61"/>
    </row>
    <row r="9" spans="1:12" ht="21.75" customHeight="1">
      <c r="A9" s="79"/>
      <c r="B9" s="116" t="str">
        <f>IF(A9="","",VLOOKUP(A9,名簿!B$8:G$106,2,FALSE))</f>
        <v/>
      </c>
      <c r="C9" s="116" t="str">
        <f>IF(A9="","",VLOOKUP(A9,名簿!B$8:H$106,3,FALSE))</f>
        <v/>
      </c>
      <c r="D9" s="117" t="str">
        <f>IF(A9="","",VLOOKUP(A9,名簿!B$8:G$106,4,FALSE))</f>
        <v/>
      </c>
      <c r="E9" s="260" t="str">
        <f>IF(A9="","",VLOOKUP(A9,名簿!B$8:G$106,5,FALSE))</f>
        <v/>
      </c>
      <c r="F9" s="260"/>
      <c r="G9" s="131"/>
      <c r="H9" s="193"/>
      <c r="I9" s="131"/>
      <c r="J9" s="193"/>
      <c r="K9" s="108"/>
      <c r="L9" s="61"/>
    </row>
    <row r="10" spans="1:12" ht="21.75" customHeight="1">
      <c r="A10" s="79"/>
      <c r="B10" s="116" t="str">
        <f>IF(A10="","",VLOOKUP(A10,名簿!B$8:G$106,2,FALSE))</f>
        <v/>
      </c>
      <c r="C10" s="116" t="str">
        <f>IF(A10="","",VLOOKUP(A10,名簿!B$8:H$106,3,FALSE))</f>
        <v/>
      </c>
      <c r="D10" s="117" t="str">
        <f>IF(A10="","",VLOOKUP(A10,名簿!B$8:G$106,4,FALSE))</f>
        <v/>
      </c>
      <c r="E10" s="260" t="str">
        <f>IF(A10="","",VLOOKUP(A10,名簿!B$8:G$106,5,FALSE))</f>
        <v/>
      </c>
      <c r="F10" s="260"/>
      <c r="G10" s="131"/>
      <c r="H10" s="193"/>
      <c r="I10" s="131"/>
      <c r="J10" s="193"/>
      <c r="K10" s="108"/>
      <c r="L10" s="61"/>
    </row>
    <row r="11" spans="1:12" ht="21.75" customHeight="1" thickBot="1">
      <c r="A11" s="80"/>
      <c r="B11" s="81" t="str">
        <f>IF(A11="","",VLOOKUP(A11,名簿!B$8:G$106,2,FALSE))</f>
        <v/>
      </c>
      <c r="C11" s="81" t="str">
        <f>IF(A11="","",VLOOKUP(A11,名簿!B$8:H$106,3,FALSE))</f>
        <v/>
      </c>
      <c r="D11" s="75" t="str">
        <f>IF(A11="","",VLOOKUP(A11,名簿!B$8:G$106,4,FALSE))</f>
        <v/>
      </c>
      <c r="E11" s="258" t="str">
        <f>IF(A11="","",VLOOKUP(A11,名簿!B$8:G$106,5,FALSE))</f>
        <v/>
      </c>
      <c r="F11" s="258"/>
      <c r="G11" s="132"/>
      <c r="H11" s="194"/>
      <c r="I11" s="132"/>
      <c r="J11" s="194"/>
      <c r="K11" s="109"/>
      <c r="L11" s="62"/>
    </row>
    <row r="12" spans="1:12" ht="21.75" customHeight="1">
      <c r="A12" s="123"/>
      <c r="B12" s="77" t="str">
        <f>IF(A12="","",VLOOKUP(A12,名簿!B$8:G$106,2,FALSE))</f>
        <v/>
      </c>
      <c r="C12" s="77" t="str">
        <f>IF(A12="","",VLOOKUP(A12,名簿!B$8:H$106,3,FALSE))</f>
        <v/>
      </c>
      <c r="D12" s="78" t="str">
        <f>IF(A12="","",VLOOKUP(A12,名簿!B$8:G$106,4,FALSE))</f>
        <v/>
      </c>
      <c r="E12" s="259" t="str">
        <f>IF(A12="","",VLOOKUP(A12,名簿!B$8:G$106,5,FALSE))</f>
        <v/>
      </c>
      <c r="F12" s="259"/>
      <c r="G12" s="133"/>
      <c r="H12" s="195"/>
      <c r="I12" s="133"/>
      <c r="J12" s="195"/>
      <c r="K12" s="107"/>
      <c r="L12" s="115"/>
    </row>
    <row r="13" spans="1:12" ht="21.75" customHeight="1">
      <c r="A13" s="79"/>
      <c r="B13" s="116" t="str">
        <f>IF(A13="","",VLOOKUP(A13,名簿!B$8:G$106,2,FALSE))</f>
        <v/>
      </c>
      <c r="C13" s="116" t="str">
        <f>IF(A13="","",VLOOKUP(A13,名簿!B$8:H$106,3,FALSE))</f>
        <v/>
      </c>
      <c r="D13" s="117" t="str">
        <f>IF(A13="","",VLOOKUP(A13,名簿!B$8:G$106,4,FALSE))</f>
        <v/>
      </c>
      <c r="E13" s="260" t="str">
        <f>IF(A13="","",VLOOKUP(A13,名簿!B$8:G$106,5,FALSE))</f>
        <v/>
      </c>
      <c r="F13" s="260"/>
      <c r="G13" s="131"/>
      <c r="H13" s="193"/>
      <c r="I13" s="131"/>
      <c r="J13" s="193"/>
      <c r="K13" s="108"/>
      <c r="L13" s="61"/>
    </row>
    <row r="14" spans="1:12" ht="21.75" customHeight="1">
      <c r="A14" s="79"/>
      <c r="B14" s="116" t="str">
        <f>IF(A14="","",VLOOKUP(A14,名簿!B$8:G$106,2,FALSE))</f>
        <v/>
      </c>
      <c r="C14" s="116" t="str">
        <f>IF(A14="","",VLOOKUP(A14,名簿!B$8:H$106,3,FALSE))</f>
        <v/>
      </c>
      <c r="D14" s="117" t="str">
        <f>IF(A14="","",VLOOKUP(A14,名簿!B$8:G$106,4,FALSE))</f>
        <v/>
      </c>
      <c r="E14" s="260" t="str">
        <f>IF(A14="","",VLOOKUP(A14,名簿!B$8:G$106,5,FALSE))</f>
        <v/>
      </c>
      <c r="F14" s="260"/>
      <c r="G14" s="131"/>
      <c r="H14" s="193"/>
      <c r="I14" s="131"/>
      <c r="J14" s="193"/>
      <c r="K14" s="108"/>
      <c r="L14" s="61"/>
    </row>
    <row r="15" spans="1:12" ht="21.75" customHeight="1">
      <c r="A15" s="82"/>
      <c r="B15" s="116" t="str">
        <f>IF(A15="","",VLOOKUP(A15,名簿!B$8:G$106,2,FALSE))</f>
        <v/>
      </c>
      <c r="C15" s="116" t="str">
        <f>IF(A15="","",VLOOKUP(A15,名簿!B$8:H$106,3,FALSE))</f>
        <v/>
      </c>
      <c r="D15" s="117" t="str">
        <f>IF(A15="","",VLOOKUP(A15,名簿!B$8:G$106,4,FALSE))</f>
        <v/>
      </c>
      <c r="E15" s="260" t="str">
        <f>IF(A15="","",VLOOKUP(A15,名簿!B$8:G$106,5,FALSE))</f>
        <v/>
      </c>
      <c r="F15" s="260"/>
      <c r="G15" s="131"/>
      <c r="H15" s="193"/>
      <c r="I15" s="131"/>
      <c r="J15" s="193"/>
      <c r="K15" s="108"/>
      <c r="L15" s="61"/>
    </row>
    <row r="16" spans="1:12" ht="21.75" customHeight="1" thickBot="1">
      <c r="A16" s="83"/>
      <c r="B16" s="81" t="str">
        <f>IF(A16="","",VLOOKUP(A16,名簿!B$8:G$106,2,FALSE))</f>
        <v/>
      </c>
      <c r="C16" s="81" t="str">
        <f>IF(A16="","",VLOOKUP(A16,名簿!B$8:H$106,3,FALSE))</f>
        <v/>
      </c>
      <c r="D16" s="75" t="str">
        <f>IF(A16="","",VLOOKUP(A16,名簿!B$8:G$106,4,FALSE))</f>
        <v/>
      </c>
      <c r="E16" s="258" t="str">
        <f>IF(A16="","",VLOOKUP(A16,名簿!B$8:G$106,5,FALSE))</f>
        <v/>
      </c>
      <c r="F16" s="258"/>
      <c r="G16" s="132"/>
      <c r="H16" s="194"/>
      <c r="I16" s="132"/>
      <c r="J16" s="194"/>
      <c r="K16" s="109"/>
      <c r="L16" s="62"/>
    </row>
    <row r="17" spans="1:12" ht="21.75" customHeight="1">
      <c r="A17" s="114"/>
      <c r="B17" s="77" t="str">
        <f>IF(A17="","",VLOOKUP(A17,名簿!B$8:G$106,2,FALSE))</f>
        <v/>
      </c>
      <c r="C17" s="77" t="str">
        <f>IF(A17="","",VLOOKUP(A17,名簿!B$8:H$106,3,FALSE))</f>
        <v/>
      </c>
      <c r="D17" s="78" t="str">
        <f>IF(A17="","",VLOOKUP(A17,名簿!B$8:G$106,4,FALSE))</f>
        <v/>
      </c>
      <c r="E17" s="259" t="str">
        <f>IF(A17="","",VLOOKUP(A17,名簿!B$8:G$106,5,FALSE))</f>
        <v/>
      </c>
      <c r="F17" s="259"/>
      <c r="G17" s="133"/>
      <c r="H17" s="195"/>
      <c r="I17" s="133"/>
      <c r="J17" s="195"/>
      <c r="K17" s="107"/>
      <c r="L17" s="115"/>
    </row>
    <row r="18" spans="1:12" ht="21.75" customHeight="1">
      <c r="A18" s="82"/>
      <c r="B18" s="116" t="str">
        <f>IF(A18="","",VLOOKUP(A18,名簿!B$8:G$106,2,FALSE))</f>
        <v/>
      </c>
      <c r="C18" s="116" t="str">
        <f>IF(A18="","",VLOOKUP(A18,名簿!B$8:H$106,3,FALSE))</f>
        <v/>
      </c>
      <c r="D18" s="117" t="str">
        <f>IF(A18="","",VLOOKUP(A18,名簿!B$8:G$106,4,FALSE))</f>
        <v/>
      </c>
      <c r="E18" s="260" t="str">
        <f>IF(A18="","",VLOOKUP(A18,名簿!B$8:G$106,5,FALSE))</f>
        <v/>
      </c>
      <c r="F18" s="260"/>
      <c r="G18" s="131"/>
      <c r="H18" s="193"/>
      <c r="I18" s="131"/>
      <c r="J18" s="193"/>
      <c r="K18" s="124"/>
      <c r="L18" s="61"/>
    </row>
    <row r="19" spans="1:12" ht="21.75" customHeight="1">
      <c r="A19" s="82"/>
      <c r="B19" s="116" t="str">
        <f>IF(A19="","",VLOOKUP(A19,名簿!B$8:G$106,2,FALSE))</f>
        <v/>
      </c>
      <c r="C19" s="116" t="str">
        <f>IF(A19="","",VLOOKUP(A19,名簿!B$8:H$106,3,FALSE))</f>
        <v/>
      </c>
      <c r="D19" s="117" t="str">
        <f>IF(A19="","",VLOOKUP(A19,名簿!B$8:G$106,4,FALSE))</f>
        <v/>
      </c>
      <c r="E19" s="260" t="str">
        <f>IF(A19="","",VLOOKUP(A19,名簿!B$8:G$106,5,FALSE))</f>
        <v/>
      </c>
      <c r="F19" s="260"/>
      <c r="G19" s="131"/>
      <c r="H19" s="193"/>
      <c r="I19" s="131"/>
      <c r="J19" s="193"/>
      <c r="K19" s="124"/>
      <c r="L19" s="61"/>
    </row>
    <row r="20" spans="1:12" ht="21.75" customHeight="1">
      <c r="A20" s="82"/>
      <c r="B20" s="116" t="str">
        <f>IF(A20="","",VLOOKUP(A20,名簿!B$8:G$106,2,FALSE))</f>
        <v/>
      </c>
      <c r="C20" s="116" t="str">
        <f>IF(A20="","",VLOOKUP(A20,名簿!B$8:H$106,3,FALSE))</f>
        <v/>
      </c>
      <c r="D20" s="117" t="str">
        <f>IF(A20="","",VLOOKUP(A20,名簿!B$8:G$106,4,FALSE))</f>
        <v/>
      </c>
      <c r="E20" s="260" t="str">
        <f>IF(A20="","",VLOOKUP(A20,名簿!B$8:G$106,5,FALSE))</f>
        <v/>
      </c>
      <c r="F20" s="260"/>
      <c r="G20" s="131"/>
      <c r="H20" s="193"/>
      <c r="I20" s="131"/>
      <c r="J20" s="193"/>
      <c r="K20" s="124"/>
      <c r="L20" s="61"/>
    </row>
    <row r="21" spans="1:12" ht="21.75" customHeight="1" thickBot="1">
      <c r="A21" s="83"/>
      <c r="B21" s="81" t="str">
        <f>IF(A21="","",VLOOKUP(A21,名簿!B$8:G$106,2,FALSE))</f>
        <v/>
      </c>
      <c r="C21" s="81" t="str">
        <f>IF(A21="","",VLOOKUP(A21,名簿!B$8:H$106,3,FALSE))</f>
        <v/>
      </c>
      <c r="D21" s="75" t="str">
        <f>IF(A21="","",VLOOKUP(A21,名簿!B$8:G$106,4,FALSE))</f>
        <v/>
      </c>
      <c r="E21" s="258" t="str">
        <f>IF(A21="","",VLOOKUP(A21,名簿!B$8:G$106,5,FALSE))</f>
        <v/>
      </c>
      <c r="F21" s="258"/>
      <c r="G21" s="132"/>
      <c r="H21" s="194"/>
      <c r="I21" s="132"/>
      <c r="J21" s="194"/>
      <c r="K21" s="109"/>
      <c r="L21" s="62"/>
    </row>
    <row r="22" spans="1:12" ht="21.75" customHeight="1">
      <c r="A22" s="114"/>
      <c r="B22" s="77" t="str">
        <f>IF(A22="","",VLOOKUP(A22,名簿!B$8:G$106,2,FALSE))</f>
        <v/>
      </c>
      <c r="C22" s="77" t="str">
        <f>IF(A22="","",VLOOKUP(A22,名簿!B$8:H$106,3,FALSE))</f>
        <v/>
      </c>
      <c r="D22" s="78" t="str">
        <f>IF(A22="","",VLOOKUP(A22,名簿!B$8:G$106,4,FALSE))</f>
        <v/>
      </c>
      <c r="E22" s="259" t="str">
        <f>IF(A22="","",VLOOKUP(A22,名簿!B$8:G$106,5,FALSE))</f>
        <v/>
      </c>
      <c r="F22" s="259"/>
      <c r="G22" s="133"/>
      <c r="H22" s="195"/>
      <c r="I22" s="133"/>
      <c r="J22" s="195"/>
      <c r="K22" s="107"/>
      <c r="L22" s="115"/>
    </row>
    <row r="23" spans="1:12" ht="21.75" customHeight="1">
      <c r="A23" s="82"/>
      <c r="B23" s="116" t="str">
        <f>IF(A23="","",VLOOKUP(A23,名簿!B$8:G$106,2,FALSE))</f>
        <v/>
      </c>
      <c r="C23" s="116" t="str">
        <f>IF(A23="","",VLOOKUP(A23,名簿!B$8:H$106,3,FALSE))</f>
        <v/>
      </c>
      <c r="D23" s="117" t="str">
        <f>IF(A23="","",VLOOKUP(A23,名簿!B$8:G$106,4,FALSE))</f>
        <v/>
      </c>
      <c r="E23" s="260" t="str">
        <f>IF(A23="","",VLOOKUP(A23,名簿!B$8:G$106,5,FALSE))</f>
        <v/>
      </c>
      <c r="F23" s="260"/>
      <c r="G23" s="131"/>
      <c r="H23" s="193"/>
      <c r="I23" s="131"/>
      <c r="J23" s="193"/>
      <c r="K23" s="108"/>
      <c r="L23" s="61"/>
    </row>
    <row r="24" spans="1:12" ht="21.75" customHeight="1">
      <c r="A24" s="82"/>
      <c r="B24" s="116" t="str">
        <f>IF(A24="","",VLOOKUP(A24,名簿!B$8:G$106,2,FALSE))</f>
        <v/>
      </c>
      <c r="C24" s="116" t="str">
        <f>IF(A24="","",VLOOKUP(A24,名簿!B$8:H$106,3,FALSE))</f>
        <v/>
      </c>
      <c r="D24" s="117" t="str">
        <f>IF(A24="","",VLOOKUP(A24,名簿!B$8:G$106,4,FALSE))</f>
        <v/>
      </c>
      <c r="E24" s="260" t="str">
        <f>IF(A24="","",VLOOKUP(A24,名簿!B$8:G$106,5,FALSE))</f>
        <v/>
      </c>
      <c r="F24" s="260"/>
      <c r="G24" s="131"/>
      <c r="H24" s="193"/>
      <c r="I24" s="131"/>
      <c r="J24" s="193"/>
      <c r="K24" s="124"/>
      <c r="L24" s="61"/>
    </row>
    <row r="25" spans="1:12" ht="21.75" customHeight="1">
      <c r="A25" s="82"/>
      <c r="B25" s="116" t="str">
        <f>IF(A25="","",VLOOKUP(A25,名簿!B$8:G$106,2,FALSE))</f>
        <v/>
      </c>
      <c r="C25" s="116" t="str">
        <f>IF(A25="","",VLOOKUP(A25,名簿!B$8:H$106,3,FALSE))</f>
        <v/>
      </c>
      <c r="D25" s="117" t="str">
        <f>IF(A25="","",VLOOKUP(A25,名簿!B$8:G$106,4,FALSE))</f>
        <v/>
      </c>
      <c r="E25" s="260" t="str">
        <f>IF(A25="","",VLOOKUP(A25,名簿!B$8:G$106,5,FALSE))</f>
        <v/>
      </c>
      <c r="F25" s="260"/>
      <c r="G25" s="131"/>
      <c r="H25" s="193"/>
      <c r="I25" s="131"/>
      <c r="J25" s="193"/>
      <c r="K25" s="124"/>
      <c r="L25" s="61"/>
    </row>
    <row r="26" spans="1:12" ht="21.75" customHeight="1" thickBot="1">
      <c r="A26" s="83"/>
      <c r="B26" s="81" t="str">
        <f>IF(A26="","",VLOOKUP(A26,名簿!B$8:G$106,2,FALSE))</f>
        <v/>
      </c>
      <c r="C26" s="81" t="str">
        <f>IF(A26="","",VLOOKUP(A26,名簿!B$8:H$106,3,FALSE))</f>
        <v/>
      </c>
      <c r="D26" s="75" t="str">
        <f>IF(A26="","",VLOOKUP(A26,名簿!B$8:G$106,4,FALSE))</f>
        <v/>
      </c>
      <c r="E26" s="258" t="str">
        <f>IF(A26="","",VLOOKUP(A26,名簿!B$8:G$106,5,FALSE))</f>
        <v/>
      </c>
      <c r="F26" s="258"/>
      <c r="G26" s="132"/>
      <c r="H26" s="194"/>
      <c r="I26" s="132"/>
      <c r="J26" s="194"/>
      <c r="K26" s="109"/>
      <c r="L26" s="62"/>
    </row>
    <row r="27" spans="1:12" ht="21.75" customHeight="1">
      <c r="A27" s="114"/>
      <c r="B27" s="77" t="str">
        <f>IF(A27="","",VLOOKUP(A27,名簿!B$8:G$106,2,FALSE))</f>
        <v/>
      </c>
      <c r="C27" s="77" t="str">
        <f>IF(A27="","",VLOOKUP(A27,名簿!B$8:H$106,3,FALSE))</f>
        <v/>
      </c>
      <c r="D27" s="78" t="str">
        <f>IF(A27="","",VLOOKUP(A27,名簿!B$8:G$106,4,FALSE))</f>
        <v/>
      </c>
      <c r="E27" s="259" t="str">
        <f>IF(A27="","",VLOOKUP(A27,名簿!B$8:G$106,5,FALSE))</f>
        <v/>
      </c>
      <c r="F27" s="259"/>
      <c r="G27" s="133"/>
      <c r="H27" s="195"/>
      <c r="I27" s="133"/>
      <c r="J27" s="195"/>
      <c r="K27" s="107"/>
      <c r="L27" s="115"/>
    </row>
    <row r="28" spans="1:12" ht="21.75" customHeight="1">
      <c r="A28" s="82"/>
      <c r="B28" s="116" t="str">
        <f>IF(A28="","",VLOOKUP(A28,名簿!B$8:G$106,2,FALSE))</f>
        <v/>
      </c>
      <c r="C28" s="116" t="str">
        <f>IF(A28="","",VLOOKUP(A28,名簿!B$8:H$106,3,FALSE))</f>
        <v/>
      </c>
      <c r="D28" s="117" t="str">
        <f>IF(A28="","",VLOOKUP(A28,名簿!B$8:G$106,4,FALSE))</f>
        <v/>
      </c>
      <c r="E28" s="260" t="str">
        <f>IF(A28="","",VLOOKUP(A28,名簿!B$8:G$106,5,FALSE))</f>
        <v/>
      </c>
      <c r="F28" s="260"/>
      <c r="G28" s="131"/>
      <c r="H28" s="193"/>
      <c r="I28" s="131"/>
      <c r="J28" s="193"/>
      <c r="K28" s="124"/>
      <c r="L28" s="61"/>
    </row>
    <row r="29" spans="1:12" ht="21.75" customHeight="1">
      <c r="A29" s="125"/>
      <c r="B29" s="77" t="str">
        <f>IF(A29="","",VLOOKUP(A29,名簿!B$8:G$106,2,FALSE))</f>
        <v/>
      </c>
      <c r="C29" s="77" t="str">
        <f>IF(A29="","",VLOOKUP(A29,名簿!B$8:H$106,3,FALSE))</f>
        <v/>
      </c>
      <c r="D29" s="78" t="str">
        <f>IF(A29="","",VLOOKUP(A29,名簿!B$8:G$106,4,FALSE))</f>
        <v/>
      </c>
      <c r="E29" s="256" t="str">
        <f>IF(A29="","",VLOOKUP(A29,名簿!B$8:G$106,5,FALSE))</f>
        <v/>
      </c>
      <c r="F29" s="257"/>
      <c r="G29" s="134"/>
      <c r="H29" s="196"/>
      <c r="I29" s="134"/>
      <c r="J29" s="196"/>
      <c r="K29" s="107"/>
      <c r="L29" s="115"/>
    </row>
    <row r="30" spans="1:12" ht="21.75" customHeight="1">
      <c r="A30" s="85"/>
      <c r="B30" s="77" t="str">
        <f>IF(A30="","",VLOOKUP(A30,名簿!B$8:G$106,2,FALSE))</f>
        <v/>
      </c>
      <c r="C30" s="77" t="str">
        <f>IF(A30="","",VLOOKUP(A30,名簿!B$8:H$106,3,FALSE))</f>
        <v/>
      </c>
      <c r="D30" s="78" t="str">
        <f>IF(A30="","",VLOOKUP(A30,名簿!B$8:G$106,4,FALSE))</f>
        <v/>
      </c>
      <c r="E30" s="256" t="str">
        <f>IF(A30="","",VLOOKUP(A30,名簿!B$8:G$106,5,FALSE))</f>
        <v/>
      </c>
      <c r="F30" s="257"/>
      <c r="G30" s="135"/>
      <c r="H30" s="197"/>
      <c r="I30" s="135"/>
      <c r="J30" s="197"/>
      <c r="K30" s="108"/>
      <c r="L30" s="61"/>
    </row>
    <row r="31" spans="1:12" ht="21.75" customHeight="1" thickBot="1">
      <c r="A31" s="86"/>
      <c r="B31" s="81" t="str">
        <f>IF(A31="","",VLOOKUP(A31,名簿!B$8:G$106,2,FALSE))</f>
        <v/>
      </c>
      <c r="C31" s="81" t="str">
        <f>IF(A31="","",VLOOKUP(A31,名簿!B$8:H$106,3,FALSE))</f>
        <v/>
      </c>
      <c r="D31" s="75" t="str">
        <f>IF(A31="","",VLOOKUP(A31,名簿!B$8:G$106,4,FALSE))</f>
        <v/>
      </c>
      <c r="E31" s="254" t="str">
        <f>IF(A31="","",VLOOKUP(A31,名簿!B$8:G$106,5,FALSE))</f>
        <v/>
      </c>
      <c r="F31" s="255"/>
      <c r="G31" s="136"/>
      <c r="H31" s="198"/>
      <c r="I31" s="136"/>
      <c r="J31" s="198"/>
      <c r="K31" s="107"/>
      <c r="L31" s="62"/>
    </row>
    <row r="32" spans="1:12" ht="21.75" customHeight="1">
      <c r="A32" s="84"/>
      <c r="B32" s="77" t="str">
        <f>IF(A32="","",VLOOKUP(A32,名簿!B$8:G$106,2,FALSE))</f>
        <v/>
      </c>
      <c r="C32" s="77" t="str">
        <f>IF(A32="","",VLOOKUP(A32,名簿!B$8:H$106,3,FALSE))</f>
        <v/>
      </c>
      <c r="D32" s="78" t="str">
        <f>IF(A32="","",VLOOKUP(A32,名簿!B$8:G$106,4,FALSE))</f>
        <v/>
      </c>
      <c r="E32" s="256" t="str">
        <f>IF(A32="","",VLOOKUP(A32,名簿!B$8:G$106,5,FALSE))</f>
        <v/>
      </c>
      <c r="F32" s="257"/>
      <c r="G32" s="137"/>
      <c r="H32" s="199"/>
      <c r="I32" s="137"/>
      <c r="J32" s="199"/>
      <c r="K32" s="106"/>
      <c r="L32" s="60"/>
    </row>
    <row r="33" spans="1:12" ht="21.75" customHeight="1">
      <c r="A33" s="85"/>
      <c r="B33" s="77" t="str">
        <f>IF(A33="","",VLOOKUP(A33,名簿!B$8:G$106,2,FALSE))</f>
        <v/>
      </c>
      <c r="C33" s="77" t="str">
        <f>IF(A33="","",VLOOKUP(A33,名簿!B$8:H$106,3,FALSE))</f>
        <v/>
      </c>
      <c r="D33" s="78" t="str">
        <f>IF(A33="","",VLOOKUP(A33,名簿!B$8:G$106,4,FALSE))</f>
        <v/>
      </c>
      <c r="E33" s="256" t="str">
        <f>IF(A33="","",VLOOKUP(A33,名簿!B$8:G$106,5,FALSE))</f>
        <v/>
      </c>
      <c r="F33" s="257"/>
      <c r="G33" s="135"/>
      <c r="H33" s="197"/>
      <c r="I33" s="135"/>
      <c r="J33" s="197"/>
      <c r="K33" s="107"/>
      <c r="L33" s="61"/>
    </row>
    <row r="34" spans="1:12" ht="21.75" customHeight="1">
      <c r="A34" s="85"/>
      <c r="B34" s="77" t="str">
        <f>IF(A34="","",VLOOKUP(A34,名簿!B$8:G$106,2,FALSE))</f>
        <v/>
      </c>
      <c r="C34" s="77" t="str">
        <f>IF(A34="","",VLOOKUP(A34,名簿!B$8:H$106,3,FALSE))</f>
        <v/>
      </c>
      <c r="D34" s="78" t="str">
        <f>IF(A34="","",VLOOKUP(A34,名簿!B$8:G$106,4,FALSE))</f>
        <v/>
      </c>
      <c r="E34" s="256" t="str">
        <f>IF(A34="","",VLOOKUP(A34,名簿!B$8:G$106,5,FALSE))</f>
        <v/>
      </c>
      <c r="F34" s="257"/>
      <c r="G34" s="135"/>
      <c r="H34" s="197"/>
      <c r="I34" s="135"/>
      <c r="J34" s="197"/>
      <c r="K34" s="108"/>
      <c r="L34" s="61"/>
    </row>
    <row r="35" spans="1:12" ht="21.75" customHeight="1">
      <c r="A35" s="85"/>
      <c r="B35" s="77" t="str">
        <f>IF(A35="","",VLOOKUP(A35,名簿!B$8:G$106,2,FALSE))</f>
        <v/>
      </c>
      <c r="C35" s="77" t="str">
        <f>IF(A35="","",VLOOKUP(A35,名簿!B$8:H$106,3,FALSE))</f>
        <v/>
      </c>
      <c r="D35" s="78" t="str">
        <f>IF(A35="","",VLOOKUP(A35,名簿!B$8:G$106,4,FALSE))</f>
        <v/>
      </c>
      <c r="E35" s="256" t="str">
        <f>IF(A35="","",VLOOKUP(A35,名簿!B$8:G$106,5,FALSE))</f>
        <v/>
      </c>
      <c r="F35" s="257"/>
      <c r="G35" s="135"/>
      <c r="H35" s="197"/>
      <c r="I35" s="135"/>
      <c r="J35" s="197"/>
      <c r="K35" s="108"/>
      <c r="L35" s="61"/>
    </row>
    <row r="36" spans="1:12" ht="21.75" customHeight="1" thickBot="1">
      <c r="A36" s="86"/>
      <c r="B36" s="81" t="str">
        <f>IF(A36="","",VLOOKUP(A36,名簿!B$8:G$106,2,FALSE))</f>
        <v/>
      </c>
      <c r="C36" s="81" t="str">
        <f>IF(A36="","",VLOOKUP(A36,名簿!B$8:H$106,3,FALSE))</f>
        <v/>
      </c>
      <c r="D36" s="75" t="str">
        <f>IF(A36="","",VLOOKUP(A36,名簿!B$8:G$106,4,FALSE))</f>
        <v/>
      </c>
      <c r="E36" s="254" t="str">
        <f>IF(A36="","",VLOOKUP(A36,名簿!B$8:G$106,5,FALSE))</f>
        <v/>
      </c>
      <c r="F36" s="255"/>
      <c r="G36" s="136"/>
      <c r="H36" s="198"/>
      <c r="I36" s="136"/>
      <c r="J36" s="198"/>
      <c r="K36" s="109"/>
      <c r="L36" s="62"/>
    </row>
    <row r="37" spans="1:12" ht="16.5" customHeight="1">
      <c r="A37" s="126" t="s">
        <v>58</v>
      </c>
      <c r="B37" s="126"/>
      <c r="C37" s="126"/>
      <c r="D37" s="126"/>
      <c r="E37" s="126"/>
      <c r="F37" s="126"/>
      <c r="G37" s="126"/>
      <c r="H37" s="126"/>
      <c r="I37" s="126"/>
      <c r="J37" s="126"/>
      <c r="K37" s="126"/>
      <c r="L37" s="37"/>
    </row>
    <row r="38" spans="1:12" ht="16.5" customHeight="1">
      <c r="A38" s="126" t="s">
        <v>59</v>
      </c>
      <c r="B38" s="126"/>
      <c r="C38" s="126"/>
      <c r="D38" s="126"/>
      <c r="E38" s="126"/>
      <c r="F38" s="126"/>
      <c r="G38" s="126"/>
      <c r="H38" s="126"/>
      <c r="I38" s="126"/>
      <c r="J38" s="126"/>
      <c r="K38" s="126"/>
      <c r="L38" s="37"/>
    </row>
    <row r="39" spans="1:12" ht="16.5" customHeight="1">
      <c r="A39" s="126" t="s">
        <v>60</v>
      </c>
      <c r="B39" s="126"/>
      <c r="C39" s="126"/>
      <c r="D39" s="126"/>
      <c r="E39" s="126"/>
      <c r="F39" s="126"/>
      <c r="G39" s="126"/>
      <c r="H39" s="126"/>
      <c r="I39" s="126"/>
      <c r="J39" s="126"/>
      <c r="K39" s="126"/>
      <c r="L39" s="37"/>
    </row>
    <row r="40" spans="1:12" ht="16.5" customHeight="1">
      <c r="A40" s="126" t="s">
        <v>82</v>
      </c>
      <c r="B40" s="126"/>
      <c r="C40" s="126"/>
      <c r="D40" s="126"/>
      <c r="E40" s="126"/>
      <c r="F40" s="126"/>
      <c r="G40" s="126"/>
      <c r="H40" s="126"/>
      <c r="I40" s="126"/>
      <c r="J40" s="126"/>
      <c r="K40" s="126"/>
      <c r="L40" s="37"/>
    </row>
    <row r="41" spans="1:12">
      <c r="A41" s="38" t="s">
        <v>12</v>
      </c>
      <c r="B41" s="34"/>
      <c r="C41" s="34"/>
      <c r="D41" s="34"/>
      <c r="E41" s="34"/>
      <c r="F41" s="34"/>
      <c r="G41" s="34"/>
      <c r="H41" s="34"/>
      <c r="I41" s="34"/>
      <c r="J41" s="34"/>
      <c r="K41" s="34"/>
      <c r="L41" s="34"/>
    </row>
    <row r="42" spans="1:12" ht="14.25" thickBot="1">
      <c r="A42" s="34"/>
      <c r="B42" s="34"/>
      <c r="C42" s="34"/>
      <c r="D42" s="34"/>
      <c r="E42" s="34"/>
      <c r="F42" s="34"/>
      <c r="G42" s="34"/>
      <c r="H42" s="34"/>
      <c r="I42" s="34"/>
      <c r="J42" s="34"/>
      <c r="K42" s="34"/>
      <c r="L42" s="34"/>
    </row>
    <row r="43" spans="1:12" ht="23.25" thickBot="1">
      <c r="A43" s="34"/>
      <c r="B43" s="251" t="s">
        <v>18</v>
      </c>
      <c r="C43" s="251"/>
      <c r="D43" s="251"/>
      <c r="E43" s="252">
        <f>COUNTA(A7:A36)</f>
        <v>0</v>
      </c>
      <c r="F43" s="253"/>
      <c r="G43" s="250" t="s">
        <v>13</v>
      </c>
      <c r="H43" s="251"/>
      <c r="I43" s="251"/>
      <c r="J43" s="251"/>
      <c r="K43" s="39">
        <f>+K46+L46</f>
        <v>0</v>
      </c>
      <c r="L43" s="34"/>
    </row>
    <row r="44" spans="1:12">
      <c r="A44" s="34"/>
      <c r="B44" s="34"/>
      <c r="C44" s="34"/>
      <c r="D44" s="34"/>
      <c r="E44" s="34"/>
      <c r="F44" s="34"/>
      <c r="G44" s="34"/>
      <c r="H44" s="34"/>
      <c r="I44" s="34"/>
      <c r="J44" s="34"/>
      <c r="K44" s="34"/>
      <c r="L44" s="34"/>
    </row>
    <row r="46" spans="1:12" ht="22.5">
      <c r="B46" s="1" t="s">
        <v>64</v>
      </c>
      <c r="G46" s="3"/>
      <c r="H46" s="3"/>
      <c r="I46" s="1" t="s">
        <v>23</v>
      </c>
      <c r="K46" s="112">
        <f>COUNTA(G7:G36)</f>
        <v>0</v>
      </c>
      <c r="L46" s="112">
        <f>COUNTA(I7:I36)</f>
        <v>0</v>
      </c>
    </row>
    <row r="47" spans="1:12" ht="14.25">
      <c r="B47" s="4" t="s">
        <v>49</v>
      </c>
      <c r="C47" s="4"/>
      <c r="G47" s="3"/>
      <c r="H47" s="3"/>
      <c r="I47" s="1" t="s">
        <v>24</v>
      </c>
    </row>
    <row r="48" spans="1:12" ht="14.25">
      <c r="B48" s="4"/>
      <c r="C48" s="4"/>
      <c r="G48" s="3"/>
      <c r="H48" s="3"/>
      <c r="I48" s="1" t="s">
        <v>41</v>
      </c>
    </row>
    <row r="49" spans="2:8" ht="14.25">
      <c r="B49" s="4"/>
      <c r="C49" s="4"/>
      <c r="G49" s="3"/>
      <c r="H49" s="3"/>
    </row>
    <row r="50" spans="2:8" ht="14.25">
      <c r="B50" s="4"/>
      <c r="C50" s="4"/>
      <c r="G50" s="3"/>
      <c r="H50" s="3"/>
    </row>
    <row r="51" spans="2:8" ht="14.25">
      <c r="B51" s="4"/>
      <c r="C51" s="4"/>
      <c r="G51" s="3"/>
      <c r="H51" s="3"/>
    </row>
    <row r="52" spans="2:8" ht="14.25">
      <c r="B52" s="3"/>
      <c r="C52" s="3"/>
      <c r="G52" s="3"/>
      <c r="H52" s="3"/>
    </row>
    <row r="53" spans="2:8" ht="14.25">
      <c r="B53" s="3"/>
      <c r="C53" s="3"/>
      <c r="G53" s="4"/>
      <c r="H53" s="4"/>
    </row>
    <row r="54" spans="2:8" ht="14.25">
      <c r="B54" s="3"/>
      <c r="C54" s="3"/>
      <c r="G54" s="4"/>
      <c r="H54" s="4"/>
    </row>
    <row r="55" spans="2:8" ht="14.25">
      <c r="B55" s="3"/>
      <c r="C55" s="3"/>
      <c r="G55" s="3"/>
      <c r="H55" s="3"/>
    </row>
    <row r="56" spans="2:8" ht="14.25">
      <c r="G56" s="3"/>
      <c r="H56" s="3"/>
    </row>
    <row r="57" spans="2:8">
      <c r="G57" s="4"/>
      <c r="H57" s="4"/>
    </row>
    <row r="58" spans="2:8">
      <c r="G58" s="4"/>
      <c r="H58" s="4"/>
    </row>
    <row r="59" spans="2:8">
      <c r="G59" s="4"/>
      <c r="H59" s="4"/>
    </row>
    <row r="60" spans="2:8">
      <c r="G60" s="4"/>
      <c r="H60" s="4"/>
    </row>
  </sheetData>
  <protectedRanges>
    <protectedRange sqref="I3" name="所属"/>
    <protectedRange sqref="A27:F36 B7:F26" name="直接入力"/>
    <protectedRange sqref="L7:L36" name="種目"/>
    <protectedRange sqref="B3:C3" name="大会名"/>
    <protectedRange sqref="A7:A26" name="直接入力_1"/>
    <protectedRange sqref="G7:K36" name="種目_1"/>
  </protectedRanges>
  <mergeCells count="44">
    <mergeCell ref="E20:F20"/>
    <mergeCell ref="E21:F21"/>
    <mergeCell ref="F5:F6"/>
    <mergeCell ref="E7:F7"/>
    <mergeCell ref="E8:F8"/>
    <mergeCell ref="E9:F9"/>
    <mergeCell ref="E10:F10"/>
    <mergeCell ref="E13:F13"/>
    <mergeCell ref="E11:F11"/>
    <mergeCell ref="E33:F33"/>
    <mergeCell ref="E31:F31"/>
    <mergeCell ref="E27:F27"/>
    <mergeCell ref="E22:F22"/>
    <mergeCell ref="E28:F28"/>
    <mergeCell ref="E12:F12"/>
    <mergeCell ref="E14:F14"/>
    <mergeCell ref="E23:F23"/>
    <mergeCell ref="E24:F24"/>
    <mergeCell ref="A1:L1"/>
    <mergeCell ref="B3:E3"/>
    <mergeCell ref="A5:A6"/>
    <mergeCell ref="B5:B6"/>
    <mergeCell ref="D5:D6"/>
    <mergeCell ref="E5:E6"/>
    <mergeCell ref="G5:K5"/>
    <mergeCell ref="L5:L6"/>
    <mergeCell ref="H3:K3"/>
    <mergeCell ref="C5:C6"/>
    <mergeCell ref="E16:F16"/>
    <mergeCell ref="E17:F17"/>
    <mergeCell ref="E18:F18"/>
    <mergeCell ref="E19:F19"/>
    <mergeCell ref="B43:D43"/>
    <mergeCell ref="E15:F15"/>
    <mergeCell ref="E25:F25"/>
    <mergeCell ref="E26:F26"/>
    <mergeCell ref="E34:F34"/>
    <mergeCell ref="E35:F35"/>
    <mergeCell ref="G43:J43"/>
    <mergeCell ref="E43:F43"/>
    <mergeCell ref="E36:F36"/>
    <mergeCell ref="E32:F32"/>
    <mergeCell ref="E29:F29"/>
    <mergeCell ref="E30:F30"/>
  </mergeCells>
  <phoneticPr fontId="2"/>
  <dataValidations count="6">
    <dataValidation imeMode="halfAlpha" allowBlank="1" showInputMessage="1" showErrorMessage="1" sqref="A7:A36"/>
    <dataValidation imeMode="hiragana" allowBlank="1" showInputMessage="1" showErrorMessage="1" sqref="B7:C36"/>
    <dataValidation type="list" imeMode="hiragana" allowBlank="1" showInputMessage="1" showErrorMessage="1" sqref="F3">
      <formula1>$B$47:$B$51</formula1>
    </dataValidation>
    <dataValidation type="list" imeMode="hiragana" allowBlank="1" showInputMessage="1" showErrorMessage="1" sqref="B3:E3">
      <formula1>$B$46:$B$50</formula1>
    </dataValidation>
    <dataValidation imeMode="disabled" allowBlank="1" showInputMessage="1" showErrorMessage="1" sqref="J7:J36 H7:H36"/>
    <dataValidation type="list" allowBlank="1" showInputMessage="1" showErrorMessage="1" sqref="K7:K36">
      <formula1>$I$46:$I$48</formula1>
    </dataValidation>
  </dataValidations>
  <printOptions horizontalCentered="1"/>
  <pageMargins left="0.32" right="0.14000000000000001" top="0.48" bottom="0.19685039370078741" header="0.51181102362204722" footer="0.25"/>
  <pageSetup paperSize="9" orientation="portrait" horizontalDpi="4294967293" verticalDpi="1200" r:id="rId1"/>
  <headerFooter alignWithMargins="0"/>
  <drawing r:id="rId2"/>
</worksheet>
</file>

<file path=xl/worksheets/sheet7.xml><?xml version="1.0" encoding="utf-8"?>
<worksheet xmlns="http://schemas.openxmlformats.org/spreadsheetml/2006/main" xmlns:r="http://schemas.openxmlformats.org/officeDocument/2006/relationships">
  <dimension ref="A1:Q122"/>
  <sheetViews>
    <sheetView view="pageBreakPreview" topLeftCell="A31" zoomScale="60" zoomScaleNormal="100" workbookViewId="0">
      <selection activeCell="F31" sqref="F31:H31"/>
    </sheetView>
  </sheetViews>
  <sheetFormatPr defaultRowHeight="13.5"/>
  <cols>
    <col min="1" max="2" width="2.5" style="48" customWidth="1"/>
    <col min="3" max="3" width="6" style="48" customWidth="1"/>
    <col min="4" max="4" width="6.25" style="48" customWidth="1"/>
    <col min="5" max="5" width="5" style="48" customWidth="1"/>
    <col min="6" max="6" width="3.5" style="48" customWidth="1"/>
    <col min="7" max="7" width="3.75" style="48" customWidth="1"/>
    <col min="8" max="8" width="8.75" style="48" customWidth="1"/>
    <col min="9" max="9" width="0.625" style="48" customWidth="1"/>
    <col min="10" max="11" width="2.5" style="48" customWidth="1"/>
    <col min="12" max="12" width="6" style="48" customWidth="1"/>
    <col min="13" max="13" width="6.25" style="48" customWidth="1"/>
    <col min="14" max="14" width="5" style="48" customWidth="1"/>
    <col min="15" max="15" width="3.5" style="48" customWidth="1"/>
    <col min="16" max="16" width="3.75" style="48" customWidth="1"/>
    <col min="17" max="17" width="8.75" style="48" customWidth="1"/>
    <col min="18" max="16384" width="9" style="48"/>
  </cols>
  <sheetData>
    <row r="1" spans="1:17">
      <c r="A1" s="46" t="s">
        <v>30</v>
      </c>
      <c r="B1" s="47"/>
      <c r="C1" s="47"/>
      <c r="D1" s="47"/>
      <c r="E1" s="47"/>
      <c r="F1" s="47"/>
      <c r="G1" s="47"/>
      <c r="H1" s="47"/>
      <c r="I1" s="47"/>
      <c r="J1" s="47"/>
      <c r="K1" s="47"/>
      <c r="L1" s="47"/>
      <c r="M1" s="110"/>
      <c r="N1" s="47"/>
      <c r="O1" s="47"/>
      <c r="P1" s="47"/>
      <c r="Q1" s="47"/>
    </row>
    <row r="2" spans="1:17" ht="14.25" thickBot="1">
      <c r="A2" s="47"/>
      <c r="B2" s="47" t="s">
        <v>65</v>
      </c>
      <c r="C2" s="47"/>
      <c r="D2" s="47"/>
      <c r="E2" s="47"/>
      <c r="F2" s="47"/>
      <c r="G2" s="47"/>
      <c r="H2" s="47"/>
      <c r="I2" s="47"/>
      <c r="J2" s="47"/>
      <c r="K2" s="47"/>
      <c r="L2" s="47"/>
      <c r="M2" s="47" t="s">
        <v>66</v>
      </c>
      <c r="N2" s="47"/>
      <c r="O2" s="47"/>
      <c r="P2" s="47"/>
      <c r="Q2" s="47"/>
    </row>
    <row r="3" spans="1:17" ht="16.5" customHeight="1">
      <c r="A3" s="288" t="s">
        <v>25</v>
      </c>
      <c r="B3" s="289"/>
      <c r="C3" s="290">
        <f>+'一覧表 男子'!G7</f>
        <v>0</v>
      </c>
      <c r="D3" s="290"/>
      <c r="E3" s="49" t="s">
        <v>26</v>
      </c>
      <c r="F3" s="286">
        <f>+'一覧表 男子'!H7</f>
        <v>0</v>
      </c>
      <c r="G3" s="291"/>
      <c r="H3" s="292"/>
      <c r="I3" s="299"/>
      <c r="J3" s="288" t="s">
        <v>25</v>
      </c>
      <c r="K3" s="289"/>
      <c r="L3" s="290">
        <f>+'一覧表 男子'!I7</f>
        <v>0</v>
      </c>
      <c r="M3" s="290"/>
      <c r="N3" s="49" t="s">
        <v>26</v>
      </c>
      <c r="O3" s="286">
        <f>+'一覧表 男子'!J7</f>
        <v>0</v>
      </c>
      <c r="P3" s="291"/>
      <c r="Q3" s="292"/>
    </row>
    <row r="4" spans="1:17" ht="11.25" customHeight="1">
      <c r="A4" s="50" t="s">
        <v>27</v>
      </c>
      <c r="B4" s="296" t="s">
        <v>28</v>
      </c>
      <c r="C4" s="296"/>
      <c r="D4" s="296" t="s">
        <v>29</v>
      </c>
      <c r="E4" s="296"/>
      <c r="F4" s="296"/>
      <c r="G4" s="51" t="s">
        <v>3</v>
      </c>
      <c r="H4" s="52" t="s">
        <v>9</v>
      </c>
      <c r="I4" s="299"/>
      <c r="J4" s="50" t="s">
        <v>27</v>
      </c>
      <c r="K4" s="296" t="s">
        <v>28</v>
      </c>
      <c r="L4" s="296"/>
      <c r="M4" s="296" t="s">
        <v>29</v>
      </c>
      <c r="N4" s="296"/>
      <c r="O4" s="296"/>
      <c r="P4" s="51" t="s">
        <v>3</v>
      </c>
      <c r="Q4" s="52" t="s">
        <v>9</v>
      </c>
    </row>
    <row r="5" spans="1:17" ht="30.75" customHeight="1" thickBot="1">
      <c r="A5" s="53" t="e">
        <f>IF(B5="","",VLOOKUP(B5,名簿!B$8:G$106,4,FALSE))</f>
        <v>#N/A</v>
      </c>
      <c r="B5" s="300">
        <f>+'一覧表 男子'!$A7</f>
        <v>0</v>
      </c>
      <c r="C5" s="300"/>
      <c r="D5" s="301" t="e">
        <f>IF(B5="","",VLOOKUP(B5,名簿!B$8:G$106,2,FALSE))</f>
        <v>#N/A</v>
      </c>
      <c r="E5" s="301" t="e">
        <f>IF(D5="","",LOOKUP(D5,名簿!E$8:E$106,名簿!F$8:F$106))</f>
        <v>#N/A</v>
      </c>
      <c r="F5" s="301" t="e">
        <f>IF(E5="","",LOOKUP(E5,名簿!F$8:F$106,名簿!G$8:G$106))</f>
        <v>#N/A</v>
      </c>
      <c r="G5" s="54" t="e">
        <f>IF(B5="","",VLOOKUP(B5,名簿!B$8:G$106,5,FALSE))</f>
        <v>#N/A</v>
      </c>
      <c r="H5" s="55" t="e">
        <f>IF(B5="","",VLOOKUP(B5,名簿!B$8:G$106,6,FALSE))</f>
        <v>#N/A</v>
      </c>
      <c r="I5" s="299"/>
      <c r="J5" s="53" t="e">
        <f>IF(K5="","",VLOOKUP(K5,名簿!B$8:L$106,4,FALSE))</f>
        <v>#N/A</v>
      </c>
      <c r="K5" s="300">
        <f>+'一覧表 男子'!$A7</f>
        <v>0</v>
      </c>
      <c r="L5" s="300"/>
      <c r="M5" s="301" t="e">
        <f>IF(K5="","",VLOOKUP(K5,名簿!B$8:L$106,2,FALSE))</f>
        <v>#N/A</v>
      </c>
      <c r="N5" s="301" t="e">
        <f>IF(M5="","",LOOKUP(M5,名簿!J$8:J$106,名簿!K$8:K$106))</f>
        <v>#N/A</v>
      </c>
      <c r="O5" s="301" t="e">
        <f>IF(N5="","",LOOKUP(N5,名簿!K$8:K$106,名簿!L$8:L$106))</f>
        <v>#N/A</v>
      </c>
      <c r="P5" s="54" t="e">
        <f>IF(K5="","",VLOOKUP(K5,名簿!B$8:L$106,5,FALSE))</f>
        <v>#N/A</v>
      </c>
      <c r="Q5" s="55" t="e">
        <f>IF(K5="","",VLOOKUP(K5,名簿!B$8:L$106,6,FALSE))</f>
        <v>#N/A</v>
      </c>
    </row>
    <row r="6" spans="1:17" ht="3.75" customHeight="1" thickBot="1">
      <c r="A6" s="297"/>
      <c r="B6" s="297"/>
      <c r="C6" s="297"/>
      <c r="D6" s="297"/>
      <c r="E6" s="297"/>
      <c r="F6" s="297"/>
      <c r="G6" s="297"/>
      <c r="H6" s="297"/>
      <c r="I6" s="299"/>
      <c r="J6" s="297"/>
      <c r="K6" s="297"/>
      <c r="L6" s="297"/>
      <c r="M6" s="297"/>
      <c r="N6" s="297"/>
      <c r="O6" s="297"/>
      <c r="P6" s="297"/>
      <c r="Q6" s="297"/>
    </row>
    <row r="7" spans="1:17" ht="16.5" customHeight="1">
      <c r="A7" s="288" t="s">
        <v>25</v>
      </c>
      <c r="B7" s="289"/>
      <c r="C7" s="290">
        <f>+'一覧表 男子'!G8</f>
        <v>0</v>
      </c>
      <c r="D7" s="290"/>
      <c r="E7" s="49" t="s">
        <v>26</v>
      </c>
      <c r="F7" s="286">
        <f>+'一覧表 男子'!H8</f>
        <v>0</v>
      </c>
      <c r="G7" s="291"/>
      <c r="H7" s="292"/>
      <c r="I7" s="299"/>
      <c r="J7" s="302" t="s">
        <v>25</v>
      </c>
      <c r="K7" s="303"/>
      <c r="L7" s="286">
        <f>+'一覧表 男子'!I8</f>
        <v>0</v>
      </c>
      <c r="M7" s="287"/>
      <c r="N7" s="49" t="s">
        <v>26</v>
      </c>
      <c r="O7" s="286">
        <f>+'一覧表 男子'!J8</f>
        <v>0</v>
      </c>
      <c r="P7" s="291"/>
      <c r="Q7" s="292"/>
    </row>
    <row r="8" spans="1:17" ht="11.25" customHeight="1">
      <c r="A8" s="50" t="s">
        <v>27</v>
      </c>
      <c r="B8" s="296" t="s">
        <v>28</v>
      </c>
      <c r="C8" s="296"/>
      <c r="D8" s="296" t="s">
        <v>29</v>
      </c>
      <c r="E8" s="296"/>
      <c r="F8" s="296"/>
      <c r="G8" s="51" t="s">
        <v>3</v>
      </c>
      <c r="H8" s="52" t="s">
        <v>9</v>
      </c>
      <c r="I8" s="299"/>
      <c r="J8" s="50" t="s">
        <v>27</v>
      </c>
      <c r="K8" s="293" t="s">
        <v>28</v>
      </c>
      <c r="L8" s="295"/>
      <c r="M8" s="293" t="s">
        <v>29</v>
      </c>
      <c r="N8" s="294"/>
      <c r="O8" s="295"/>
      <c r="P8" s="51" t="s">
        <v>3</v>
      </c>
      <c r="Q8" s="52" t="s">
        <v>9</v>
      </c>
    </row>
    <row r="9" spans="1:17" ht="30.75" customHeight="1" thickBot="1">
      <c r="A9" s="53" t="e">
        <f>IF(B9="","",VLOOKUP(B9,名簿!B$8:G$106,4,FALSE))</f>
        <v>#N/A</v>
      </c>
      <c r="B9" s="300">
        <f>+'一覧表 男子'!$A8</f>
        <v>0</v>
      </c>
      <c r="C9" s="300"/>
      <c r="D9" s="301" t="e">
        <f>IF(B9="","",VLOOKUP(B9,名簿!B$8:G$106,2,FALSE))</f>
        <v>#N/A</v>
      </c>
      <c r="E9" s="301" t="e">
        <f>IF(D9="","",LOOKUP(D9,名簿!E$8:E$106,名簿!F$8:F$106))</f>
        <v>#N/A</v>
      </c>
      <c r="F9" s="301" t="e">
        <f>IF(E9="","",LOOKUP(E9,名簿!F$8:F$106,名簿!G$8:G$106))</f>
        <v>#N/A</v>
      </c>
      <c r="G9" s="54" t="e">
        <f>IF(B9="","",VLOOKUP(B9,名簿!B$8:G$106,5,FALSE))</f>
        <v>#N/A</v>
      </c>
      <c r="H9" s="55" t="e">
        <f>IF(B9="","",VLOOKUP(B9,名簿!B$8:G$106,6,FALSE))</f>
        <v>#N/A</v>
      </c>
      <c r="I9" s="299"/>
      <c r="J9" s="53" t="e">
        <f>IF(K9="","",VLOOKUP(K9,名簿!B$8:L$106,4,FALSE))</f>
        <v>#N/A</v>
      </c>
      <c r="K9" s="281">
        <f>+'一覧表 男子'!$A8</f>
        <v>0</v>
      </c>
      <c r="L9" s="282"/>
      <c r="M9" s="283" t="e">
        <f>IF(K9="","",VLOOKUP(K9,名簿!B$8:L$106,2,FALSE))</f>
        <v>#N/A</v>
      </c>
      <c r="N9" s="284"/>
      <c r="O9" s="285"/>
      <c r="P9" s="54" t="e">
        <f>IF(K9="","",VLOOKUP(K9,名簿!B$8:L$106,5,FALSE))</f>
        <v>#N/A</v>
      </c>
      <c r="Q9" s="55" t="e">
        <f>IF(K9="","",VLOOKUP(K9,名簿!B$8:L$106,6,FALSE))</f>
        <v>#N/A</v>
      </c>
    </row>
    <row r="10" spans="1:17" ht="3.75" customHeight="1" thickBot="1">
      <c r="A10" s="297"/>
      <c r="B10" s="297"/>
      <c r="C10" s="297"/>
      <c r="D10" s="297"/>
      <c r="E10" s="297"/>
      <c r="F10" s="297"/>
      <c r="G10" s="297"/>
      <c r="H10" s="297"/>
      <c r="I10" s="299"/>
      <c r="J10" s="298"/>
      <c r="K10" s="298"/>
      <c r="L10" s="298"/>
      <c r="M10" s="298"/>
      <c r="N10" s="298"/>
      <c r="O10" s="298"/>
      <c r="P10" s="298"/>
      <c r="Q10" s="298"/>
    </row>
    <row r="11" spans="1:17" ht="16.5" customHeight="1">
      <c r="A11" s="288" t="s">
        <v>25</v>
      </c>
      <c r="B11" s="289"/>
      <c r="C11" s="290">
        <f>+'一覧表 男子'!G9</f>
        <v>0</v>
      </c>
      <c r="D11" s="290"/>
      <c r="E11" s="49" t="s">
        <v>26</v>
      </c>
      <c r="F11" s="286">
        <f>+'一覧表 男子'!H9</f>
        <v>0</v>
      </c>
      <c r="G11" s="291"/>
      <c r="H11" s="292"/>
      <c r="I11" s="299"/>
      <c r="J11" s="302" t="s">
        <v>25</v>
      </c>
      <c r="K11" s="303"/>
      <c r="L11" s="286">
        <f>+'一覧表 男子'!I9</f>
        <v>0</v>
      </c>
      <c r="M11" s="287"/>
      <c r="N11" s="49" t="s">
        <v>26</v>
      </c>
      <c r="O11" s="286">
        <f>+'一覧表 男子'!J9</f>
        <v>0</v>
      </c>
      <c r="P11" s="291"/>
      <c r="Q11" s="292"/>
    </row>
    <row r="12" spans="1:17" ht="11.25" customHeight="1">
      <c r="A12" s="50" t="s">
        <v>27</v>
      </c>
      <c r="B12" s="296" t="s">
        <v>28</v>
      </c>
      <c r="C12" s="296"/>
      <c r="D12" s="296" t="s">
        <v>29</v>
      </c>
      <c r="E12" s="296"/>
      <c r="F12" s="296"/>
      <c r="G12" s="51" t="s">
        <v>3</v>
      </c>
      <c r="H12" s="52" t="s">
        <v>9</v>
      </c>
      <c r="I12" s="299"/>
      <c r="J12" s="50" t="s">
        <v>27</v>
      </c>
      <c r="K12" s="293" t="s">
        <v>28</v>
      </c>
      <c r="L12" s="295"/>
      <c r="M12" s="293" t="s">
        <v>29</v>
      </c>
      <c r="N12" s="294"/>
      <c r="O12" s="295"/>
      <c r="P12" s="51" t="s">
        <v>3</v>
      </c>
      <c r="Q12" s="52" t="s">
        <v>9</v>
      </c>
    </row>
    <row r="13" spans="1:17" ht="30.75" customHeight="1" thickBot="1">
      <c r="A13" s="53" t="e">
        <f>IF(B13="","",VLOOKUP(B13,名簿!B$8:G$106,4,FALSE))</f>
        <v>#N/A</v>
      </c>
      <c r="B13" s="300">
        <f>+'一覧表 男子'!$A9</f>
        <v>0</v>
      </c>
      <c r="C13" s="300"/>
      <c r="D13" s="301" t="e">
        <f>IF(B13="","",VLOOKUP(B13,名簿!B$8:G$106,2,FALSE))</f>
        <v>#N/A</v>
      </c>
      <c r="E13" s="301" t="e">
        <f>IF(D13="","",LOOKUP(D13,名簿!E$8:E$106,名簿!F$8:F$106))</f>
        <v>#N/A</v>
      </c>
      <c r="F13" s="301" t="e">
        <f>IF(E13="","",LOOKUP(E13,名簿!F$8:F$106,名簿!G$8:G$106))</f>
        <v>#N/A</v>
      </c>
      <c r="G13" s="54" t="e">
        <f>IF(B13="","",VLOOKUP(B13,名簿!B$8:G$106,5,FALSE))</f>
        <v>#N/A</v>
      </c>
      <c r="H13" s="55" t="e">
        <f>IF(B13="","",VLOOKUP(B13,名簿!B$8:G$106,6,FALSE))</f>
        <v>#N/A</v>
      </c>
      <c r="I13" s="299"/>
      <c r="J13" s="53" t="e">
        <f>IF(K13="","",VLOOKUP(K13,名簿!B$8:L$106,4,FALSE))</f>
        <v>#N/A</v>
      </c>
      <c r="K13" s="281">
        <f>+'一覧表 男子'!$A9</f>
        <v>0</v>
      </c>
      <c r="L13" s="282"/>
      <c r="M13" s="283" t="e">
        <f>IF(K13="","",VLOOKUP(K13,名簿!B$8:L$106,2,FALSE))</f>
        <v>#N/A</v>
      </c>
      <c r="N13" s="284"/>
      <c r="O13" s="285"/>
      <c r="P13" s="54" t="e">
        <f>IF(K13="","",VLOOKUP(K13,名簿!B$8:L$106,5,FALSE))</f>
        <v>#N/A</v>
      </c>
      <c r="Q13" s="55" t="e">
        <f>IF(K13="","",VLOOKUP(K13,名簿!B$8:L$106,6,FALSE))</f>
        <v>#N/A</v>
      </c>
    </row>
    <row r="14" spans="1:17" ht="3.75" customHeight="1" thickBot="1">
      <c r="A14" s="297"/>
      <c r="B14" s="297"/>
      <c r="C14" s="297"/>
      <c r="D14" s="297"/>
      <c r="E14" s="297"/>
      <c r="F14" s="297"/>
      <c r="G14" s="297"/>
      <c r="H14" s="297"/>
      <c r="I14" s="299"/>
      <c r="J14" s="298"/>
      <c r="K14" s="298"/>
      <c r="L14" s="298"/>
      <c r="M14" s="298"/>
      <c r="N14" s="298"/>
      <c r="O14" s="298"/>
      <c r="P14" s="298"/>
      <c r="Q14" s="298"/>
    </row>
    <row r="15" spans="1:17" ht="16.5" customHeight="1">
      <c r="A15" s="288" t="s">
        <v>25</v>
      </c>
      <c r="B15" s="289"/>
      <c r="C15" s="290">
        <f>+'一覧表 男子'!G10</f>
        <v>0</v>
      </c>
      <c r="D15" s="290"/>
      <c r="E15" s="49" t="s">
        <v>26</v>
      </c>
      <c r="F15" s="286">
        <f>+'一覧表 男子'!H10</f>
        <v>0</v>
      </c>
      <c r="G15" s="291"/>
      <c r="H15" s="292"/>
      <c r="I15" s="299"/>
      <c r="J15" s="302" t="s">
        <v>25</v>
      </c>
      <c r="K15" s="303"/>
      <c r="L15" s="286">
        <f>+'一覧表 男子'!I10</f>
        <v>0</v>
      </c>
      <c r="M15" s="287"/>
      <c r="N15" s="49" t="s">
        <v>26</v>
      </c>
      <c r="O15" s="286">
        <f>+'一覧表 男子'!J10</f>
        <v>0</v>
      </c>
      <c r="P15" s="291"/>
      <c r="Q15" s="292"/>
    </row>
    <row r="16" spans="1:17" ht="11.25" customHeight="1">
      <c r="A16" s="50" t="s">
        <v>27</v>
      </c>
      <c r="B16" s="296" t="s">
        <v>28</v>
      </c>
      <c r="C16" s="296"/>
      <c r="D16" s="296" t="s">
        <v>29</v>
      </c>
      <c r="E16" s="296"/>
      <c r="F16" s="296"/>
      <c r="G16" s="51" t="s">
        <v>3</v>
      </c>
      <c r="H16" s="52" t="s">
        <v>9</v>
      </c>
      <c r="I16" s="299"/>
      <c r="J16" s="50" t="s">
        <v>27</v>
      </c>
      <c r="K16" s="293" t="s">
        <v>28</v>
      </c>
      <c r="L16" s="295"/>
      <c r="M16" s="293" t="s">
        <v>29</v>
      </c>
      <c r="N16" s="294"/>
      <c r="O16" s="295"/>
      <c r="P16" s="51" t="s">
        <v>3</v>
      </c>
      <c r="Q16" s="52" t="s">
        <v>9</v>
      </c>
    </row>
    <row r="17" spans="1:17" ht="30.75" customHeight="1" thickBot="1">
      <c r="A17" s="53" t="e">
        <f>IF(B17="","",VLOOKUP(B17,名簿!B$8:G$106,4,FALSE))</f>
        <v>#N/A</v>
      </c>
      <c r="B17" s="300">
        <f>+'一覧表 男子'!$A10</f>
        <v>0</v>
      </c>
      <c r="C17" s="300"/>
      <c r="D17" s="301" t="e">
        <f>IF(B17="","",VLOOKUP(B17,名簿!B$8:G$106,2,FALSE))</f>
        <v>#N/A</v>
      </c>
      <c r="E17" s="301" t="e">
        <f>IF(D17="","",LOOKUP(D17,名簿!E$8:E$106,名簿!F$8:F$106))</f>
        <v>#N/A</v>
      </c>
      <c r="F17" s="301" t="e">
        <f>IF(E17="","",LOOKUP(E17,名簿!F$8:F$106,名簿!G$8:G$106))</f>
        <v>#N/A</v>
      </c>
      <c r="G17" s="54" t="e">
        <f>IF(B17="","",VLOOKUP(B17,名簿!B$8:G$106,5,FALSE))</f>
        <v>#N/A</v>
      </c>
      <c r="H17" s="55" t="e">
        <f>IF(B17="","",VLOOKUP(B17,名簿!B$8:G$106,6,FALSE))</f>
        <v>#N/A</v>
      </c>
      <c r="I17" s="299"/>
      <c r="J17" s="53" t="e">
        <f>IF(K17="","",VLOOKUP(K17,名簿!B$8:L$106,4,FALSE))</f>
        <v>#N/A</v>
      </c>
      <c r="K17" s="281">
        <f>+'一覧表 男子'!$A10</f>
        <v>0</v>
      </c>
      <c r="L17" s="282"/>
      <c r="M17" s="283" t="e">
        <f>IF(K17="","",VLOOKUP(K17,名簿!B$8:L$106,2,FALSE))</f>
        <v>#N/A</v>
      </c>
      <c r="N17" s="284"/>
      <c r="O17" s="285"/>
      <c r="P17" s="54" t="e">
        <f>IF(K17="","",VLOOKUP(K17,名簿!B$8:L$106,5,FALSE))</f>
        <v>#N/A</v>
      </c>
      <c r="Q17" s="55" t="e">
        <f>IF(K17="","",VLOOKUP(K17,名簿!B$8:L$106,6,FALSE))</f>
        <v>#N/A</v>
      </c>
    </row>
    <row r="18" spans="1:17" ht="3.75" customHeight="1" thickBot="1">
      <c r="A18" s="297"/>
      <c r="B18" s="297"/>
      <c r="C18" s="297"/>
      <c r="D18" s="297"/>
      <c r="E18" s="297"/>
      <c r="F18" s="297"/>
      <c r="G18" s="297"/>
      <c r="H18" s="297"/>
      <c r="I18" s="299"/>
      <c r="J18" s="298"/>
      <c r="K18" s="298"/>
      <c r="L18" s="298"/>
      <c r="M18" s="298"/>
      <c r="N18" s="298"/>
      <c r="O18" s="298"/>
      <c r="P18" s="298"/>
      <c r="Q18" s="298"/>
    </row>
    <row r="19" spans="1:17" ht="16.5" customHeight="1">
      <c r="A19" s="288" t="s">
        <v>25</v>
      </c>
      <c r="B19" s="289"/>
      <c r="C19" s="290">
        <f>+'一覧表 男子'!G11</f>
        <v>0</v>
      </c>
      <c r="D19" s="290"/>
      <c r="E19" s="49" t="s">
        <v>26</v>
      </c>
      <c r="F19" s="286">
        <f>+'一覧表 男子'!H11</f>
        <v>0</v>
      </c>
      <c r="G19" s="291"/>
      <c r="H19" s="292"/>
      <c r="I19" s="299"/>
      <c r="J19" s="302" t="s">
        <v>25</v>
      </c>
      <c r="K19" s="303"/>
      <c r="L19" s="286">
        <f>+'一覧表 男子'!I11</f>
        <v>0</v>
      </c>
      <c r="M19" s="287"/>
      <c r="N19" s="49" t="s">
        <v>26</v>
      </c>
      <c r="O19" s="286">
        <f>+'一覧表 男子'!J11</f>
        <v>0</v>
      </c>
      <c r="P19" s="291"/>
      <c r="Q19" s="292"/>
    </row>
    <row r="20" spans="1:17" ht="11.25" customHeight="1">
      <c r="A20" s="50" t="s">
        <v>27</v>
      </c>
      <c r="B20" s="296" t="s">
        <v>28</v>
      </c>
      <c r="C20" s="296"/>
      <c r="D20" s="296" t="s">
        <v>29</v>
      </c>
      <c r="E20" s="296"/>
      <c r="F20" s="296"/>
      <c r="G20" s="51" t="s">
        <v>3</v>
      </c>
      <c r="H20" s="52" t="s">
        <v>9</v>
      </c>
      <c r="I20" s="299"/>
      <c r="J20" s="50" t="s">
        <v>27</v>
      </c>
      <c r="K20" s="293" t="s">
        <v>28</v>
      </c>
      <c r="L20" s="295"/>
      <c r="M20" s="293" t="s">
        <v>29</v>
      </c>
      <c r="N20" s="294"/>
      <c r="O20" s="295"/>
      <c r="P20" s="51" t="s">
        <v>3</v>
      </c>
      <c r="Q20" s="52" t="s">
        <v>9</v>
      </c>
    </row>
    <row r="21" spans="1:17" ht="30.75" customHeight="1" thickBot="1">
      <c r="A21" s="53" t="e">
        <f>IF(B21="","",VLOOKUP(B21,名簿!B$8:G$106,4,FALSE))</f>
        <v>#N/A</v>
      </c>
      <c r="B21" s="300">
        <f>+'一覧表 男子'!$A11</f>
        <v>0</v>
      </c>
      <c r="C21" s="300"/>
      <c r="D21" s="301" t="e">
        <f>IF(B21="","",VLOOKUP(B21,名簿!B$8:G$106,2,FALSE))</f>
        <v>#N/A</v>
      </c>
      <c r="E21" s="301" t="e">
        <f>IF(D21="","",LOOKUP(D21,名簿!E$8:E$106,名簿!F$8:F$106))</f>
        <v>#N/A</v>
      </c>
      <c r="F21" s="301" t="e">
        <f>IF(E21="","",LOOKUP(E21,名簿!F$8:F$106,名簿!G$8:G$106))</f>
        <v>#N/A</v>
      </c>
      <c r="G21" s="54" t="e">
        <f>IF(B21="","",VLOOKUP(B21,名簿!B$8:G$106,5,FALSE))</f>
        <v>#N/A</v>
      </c>
      <c r="H21" s="55" t="e">
        <f>IF(B21="","",VLOOKUP(B21,名簿!B$8:G$106,6,FALSE))</f>
        <v>#N/A</v>
      </c>
      <c r="I21" s="299"/>
      <c r="J21" s="53" t="e">
        <f>IF(K21="","",VLOOKUP(K21,名簿!B$8:L$106,4,FALSE))</f>
        <v>#N/A</v>
      </c>
      <c r="K21" s="281">
        <f>+'一覧表 男子'!$A11</f>
        <v>0</v>
      </c>
      <c r="L21" s="282"/>
      <c r="M21" s="283" t="e">
        <f>IF(K21="","",VLOOKUP(K21,名簿!B$8:L$106,2,FALSE))</f>
        <v>#N/A</v>
      </c>
      <c r="N21" s="284"/>
      <c r="O21" s="285"/>
      <c r="P21" s="54" t="e">
        <f>IF(K21="","",VLOOKUP(K21,名簿!B$8:L$106,5,FALSE))</f>
        <v>#N/A</v>
      </c>
      <c r="Q21" s="55" t="e">
        <f>IF(K21="","",VLOOKUP(K21,名簿!B$8:L$106,6,FALSE))</f>
        <v>#N/A</v>
      </c>
    </row>
    <row r="22" spans="1:17" ht="3.75" customHeight="1" thickBot="1">
      <c r="A22" s="297"/>
      <c r="B22" s="297"/>
      <c r="C22" s="297"/>
      <c r="D22" s="297"/>
      <c r="E22" s="297"/>
      <c r="F22" s="297"/>
      <c r="G22" s="297"/>
      <c r="H22" s="297"/>
      <c r="I22" s="299"/>
      <c r="J22" s="298"/>
      <c r="K22" s="298"/>
      <c r="L22" s="298"/>
      <c r="M22" s="298"/>
      <c r="N22" s="298"/>
      <c r="O22" s="298"/>
      <c r="P22" s="298"/>
      <c r="Q22" s="298"/>
    </row>
    <row r="23" spans="1:17" ht="16.5" customHeight="1">
      <c r="A23" s="288" t="s">
        <v>25</v>
      </c>
      <c r="B23" s="289"/>
      <c r="C23" s="290">
        <f>+'一覧表 男子'!G12</f>
        <v>0</v>
      </c>
      <c r="D23" s="290"/>
      <c r="E23" s="49" t="s">
        <v>26</v>
      </c>
      <c r="F23" s="286">
        <f>+'一覧表 男子'!H12</f>
        <v>0</v>
      </c>
      <c r="G23" s="291"/>
      <c r="H23" s="292"/>
      <c r="I23" s="299"/>
      <c r="J23" s="302" t="s">
        <v>25</v>
      </c>
      <c r="K23" s="303"/>
      <c r="L23" s="286">
        <f>+'一覧表 男子'!I12</f>
        <v>0</v>
      </c>
      <c r="M23" s="287"/>
      <c r="N23" s="49" t="s">
        <v>26</v>
      </c>
      <c r="O23" s="286">
        <f>+'一覧表 男子'!J12</f>
        <v>0</v>
      </c>
      <c r="P23" s="291"/>
      <c r="Q23" s="292"/>
    </row>
    <row r="24" spans="1:17" ht="11.25" customHeight="1">
      <c r="A24" s="50" t="s">
        <v>27</v>
      </c>
      <c r="B24" s="296" t="s">
        <v>28</v>
      </c>
      <c r="C24" s="296"/>
      <c r="D24" s="296" t="s">
        <v>29</v>
      </c>
      <c r="E24" s="296"/>
      <c r="F24" s="296"/>
      <c r="G24" s="51" t="s">
        <v>3</v>
      </c>
      <c r="H24" s="52" t="s">
        <v>9</v>
      </c>
      <c r="I24" s="299"/>
      <c r="J24" s="50" t="s">
        <v>27</v>
      </c>
      <c r="K24" s="293" t="s">
        <v>28</v>
      </c>
      <c r="L24" s="295"/>
      <c r="M24" s="293" t="s">
        <v>29</v>
      </c>
      <c r="N24" s="294"/>
      <c r="O24" s="295"/>
      <c r="P24" s="51" t="s">
        <v>3</v>
      </c>
      <c r="Q24" s="52" t="s">
        <v>9</v>
      </c>
    </row>
    <row r="25" spans="1:17" ht="30.75" customHeight="1" thickBot="1">
      <c r="A25" s="53" t="e">
        <f>IF(B25="","",VLOOKUP(B25,名簿!B$8:G$106,4,FALSE))</f>
        <v>#N/A</v>
      </c>
      <c r="B25" s="300">
        <f>+'一覧表 男子'!$A12</f>
        <v>0</v>
      </c>
      <c r="C25" s="300"/>
      <c r="D25" s="301" t="e">
        <f>IF(B25="","",VLOOKUP(B25,名簿!B$8:G$106,2,FALSE))</f>
        <v>#N/A</v>
      </c>
      <c r="E25" s="301" t="e">
        <f>IF(D25="","",LOOKUP(D25,名簿!E$8:E$106,名簿!F$8:F$106))</f>
        <v>#N/A</v>
      </c>
      <c r="F25" s="301" t="e">
        <f>IF(E25="","",LOOKUP(E25,名簿!F$8:F$106,名簿!G$8:G$106))</f>
        <v>#N/A</v>
      </c>
      <c r="G25" s="54" t="e">
        <f>IF(B25="","",VLOOKUP(B25,名簿!B$8:G$106,5,FALSE))</f>
        <v>#N/A</v>
      </c>
      <c r="H25" s="55" t="e">
        <f>IF(B25="","",VLOOKUP(B25,名簿!B$8:G$106,6,FALSE))</f>
        <v>#N/A</v>
      </c>
      <c r="I25" s="299"/>
      <c r="J25" s="53" t="e">
        <f>IF(K25="","",VLOOKUP(K25,名簿!B$8:L$106,4,FALSE))</f>
        <v>#N/A</v>
      </c>
      <c r="K25" s="281">
        <f>+'一覧表 男子'!$A12</f>
        <v>0</v>
      </c>
      <c r="L25" s="282"/>
      <c r="M25" s="283" t="e">
        <f>IF(K25="","",VLOOKUP(K25,名簿!B$8:L$106,2,FALSE))</f>
        <v>#N/A</v>
      </c>
      <c r="N25" s="284"/>
      <c r="O25" s="285"/>
      <c r="P25" s="54" t="e">
        <f>IF(K25="","",VLOOKUP(K25,名簿!B$8:L$106,5,FALSE))</f>
        <v>#N/A</v>
      </c>
      <c r="Q25" s="55" t="e">
        <f>IF(K25="","",VLOOKUP(K25,名簿!B$8:L$106,6,FALSE))</f>
        <v>#N/A</v>
      </c>
    </row>
    <row r="26" spans="1:17" ht="3.75" customHeight="1" thickBot="1">
      <c r="A26" s="297"/>
      <c r="B26" s="297"/>
      <c r="C26" s="297"/>
      <c r="D26" s="297"/>
      <c r="E26" s="297"/>
      <c r="F26" s="297"/>
      <c r="G26" s="297"/>
      <c r="H26" s="297"/>
      <c r="I26" s="299"/>
      <c r="J26" s="298"/>
      <c r="K26" s="298"/>
      <c r="L26" s="298"/>
      <c r="M26" s="298"/>
      <c r="N26" s="298"/>
      <c r="O26" s="298"/>
      <c r="P26" s="298"/>
      <c r="Q26" s="298"/>
    </row>
    <row r="27" spans="1:17" ht="16.5" customHeight="1">
      <c r="A27" s="288" t="s">
        <v>25</v>
      </c>
      <c r="B27" s="289"/>
      <c r="C27" s="290">
        <f>+'一覧表 男子'!G13</f>
        <v>0</v>
      </c>
      <c r="D27" s="290"/>
      <c r="E27" s="49" t="s">
        <v>26</v>
      </c>
      <c r="F27" s="286">
        <f>+'一覧表 男子'!H13</f>
        <v>0</v>
      </c>
      <c r="G27" s="291"/>
      <c r="H27" s="292"/>
      <c r="I27" s="299"/>
      <c r="J27" s="302" t="s">
        <v>25</v>
      </c>
      <c r="K27" s="303"/>
      <c r="L27" s="286">
        <f>+'一覧表 男子'!I13</f>
        <v>0</v>
      </c>
      <c r="M27" s="287"/>
      <c r="N27" s="49" t="s">
        <v>26</v>
      </c>
      <c r="O27" s="286">
        <f>+'一覧表 男子'!J13</f>
        <v>0</v>
      </c>
      <c r="P27" s="291"/>
      <c r="Q27" s="292"/>
    </row>
    <row r="28" spans="1:17" ht="11.25" customHeight="1">
      <c r="A28" s="50" t="s">
        <v>27</v>
      </c>
      <c r="B28" s="296" t="s">
        <v>28</v>
      </c>
      <c r="C28" s="296"/>
      <c r="D28" s="296" t="s">
        <v>29</v>
      </c>
      <c r="E28" s="296"/>
      <c r="F28" s="296"/>
      <c r="G28" s="51" t="s">
        <v>3</v>
      </c>
      <c r="H28" s="52" t="s">
        <v>9</v>
      </c>
      <c r="I28" s="299"/>
      <c r="J28" s="50" t="s">
        <v>27</v>
      </c>
      <c r="K28" s="293" t="s">
        <v>28</v>
      </c>
      <c r="L28" s="295"/>
      <c r="M28" s="293" t="s">
        <v>29</v>
      </c>
      <c r="N28" s="294"/>
      <c r="O28" s="295"/>
      <c r="P28" s="51" t="s">
        <v>3</v>
      </c>
      <c r="Q28" s="52" t="s">
        <v>9</v>
      </c>
    </row>
    <row r="29" spans="1:17" ht="30.75" customHeight="1" thickBot="1">
      <c r="A29" s="53" t="e">
        <f>IF(B29="","",VLOOKUP(B29,名簿!B$8:G$106,4,FALSE))</f>
        <v>#N/A</v>
      </c>
      <c r="B29" s="300">
        <f>+'一覧表 男子'!$A13</f>
        <v>0</v>
      </c>
      <c r="C29" s="300"/>
      <c r="D29" s="301" t="e">
        <f>IF(B29="","",VLOOKUP(B29,名簿!B$8:G$106,2,FALSE))</f>
        <v>#N/A</v>
      </c>
      <c r="E29" s="301" t="e">
        <f>IF(D29="","",LOOKUP(D29,名簿!E$8:E$106,名簿!F$8:F$106))</f>
        <v>#N/A</v>
      </c>
      <c r="F29" s="301" t="e">
        <f>IF(E29="","",LOOKUP(E29,名簿!F$8:F$106,名簿!G$8:G$106))</f>
        <v>#N/A</v>
      </c>
      <c r="G29" s="54" t="e">
        <f>IF(B29="","",VLOOKUP(B29,名簿!B$8:G$106,5,FALSE))</f>
        <v>#N/A</v>
      </c>
      <c r="H29" s="55" t="e">
        <f>IF(B29="","",VLOOKUP(B29,名簿!B$8:G$106,6,FALSE))</f>
        <v>#N/A</v>
      </c>
      <c r="I29" s="299"/>
      <c r="J29" s="53" t="e">
        <f>IF(K29="","",VLOOKUP(K29,名簿!B$8:L$106,4,FALSE))</f>
        <v>#N/A</v>
      </c>
      <c r="K29" s="281">
        <f>+'一覧表 男子'!$A13</f>
        <v>0</v>
      </c>
      <c r="L29" s="282"/>
      <c r="M29" s="283" t="e">
        <f>IF(K29="","",VLOOKUP(K29,名簿!B$8:L$106,2,FALSE))</f>
        <v>#N/A</v>
      </c>
      <c r="N29" s="284"/>
      <c r="O29" s="285"/>
      <c r="P29" s="54" t="e">
        <f>IF(K29="","",VLOOKUP(K29,名簿!B$8:L$106,5,FALSE))</f>
        <v>#N/A</v>
      </c>
      <c r="Q29" s="55" t="e">
        <f>IF(K29="","",VLOOKUP(K29,名簿!B$8:L$106,6,FALSE))</f>
        <v>#N/A</v>
      </c>
    </row>
    <row r="30" spans="1:17" ht="3.75" customHeight="1" thickBot="1">
      <c r="A30" s="297"/>
      <c r="B30" s="297"/>
      <c r="C30" s="297"/>
      <c r="D30" s="297"/>
      <c r="E30" s="297"/>
      <c r="F30" s="297"/>
      <c r="G30" s="297"/>
      <c r="H30" s="297"/>
      <c r="I30" s="299"/>
      <c r="J30" s="298"/>
      <c r="K30" s="298"/>
      <c r="L30" s="298"/>
      <c r="M30" s="298"/>
      <c r="N30" s="298"/>
      <c r="O30" s="298"/>
      <c r="P30" s="298"/>
      <c r="Q30" s="298"/>
    </row>
    <row r="31" spans="1:17" ht="16.5" customHeight="1">
      <c r="A31" s="288" t="s">
        <v>25</v>
      </c>
      <c r="B31" s="289"/>
      <c r="C31" s="290">
        <f>+'一覧表 男子'!G14</f>
        <v>0</v>
      </c>
      <c r="D31" s="290"/>
      <c r="E31" s="49" t="s">
        <v>26</v>
      </c>
      <c r="F31" s="286">
        <f>+'一覧表 男子'!H14</f>
        <v>0</v>
      </c>
      <c r="G31" s="291"/>
      <c r="H31" s="292"/>
      <c r="I31" s="299"/>
      <c r="J31" s="302" t="s">
        <v>25</v>
      </c>
      <c r="K31" s="303"/>
      <c r="L31" s="286">
        <f>+'一覧表 男子'!I14</f>
        <v>0</v>
      </c>
      <c r="M31" s="287"/>
      <c r="N31" s="49" t="s">
        <v>26</v>
      </c>
      <c r="O31" s="286">
        <f>+'一覧表 男子'!J14</f>
        <v>0</v>
      </c>
      <c r="P31" s="291"/>
      <c r="Q31" s="292"/>
    </row>
    <row r="32" spans="1:17" ht="11.25" customHeight="1">
      <c r="A32" s="50" t="s">
        <v>27</v>
      </c>
      <c r="B32" s="296" t="s">
        <v>28</v>
      </c>
      <c r="C32" s="296"/>
      <c r="D32" s="296" t="s">
        <v>29</v>
      </c>
      <c r="E32" s="296"/>
      <c r="F32" s="296"/>
      <c r="G32" s="51" t="s">
        <v>3</v>
      </c>
      <c r="H32" s="52" t="s">
        <v>9</v>
      </c>
      <c r="I32" s="299"/>
      <c r="J32" s="50" t="s">
        <v>27</v>
      </c>
      <c r="K32" s="293" t="s">
        <v>28</v>
      </c>
      <c r="L32" s="295"/>
      <c r="M32" s="293" t="s">
        <v>29</v>
      </c>
      <c r="N32" s="294"/>
      <c r="O32" s="295"/>
      <c r="P32" s="51" t="s">
        <v>3</v>
      </c>
      <c r="Q32" s="52" t="s">
        <v>9</v>
      </c>
    </row>
    <row r="33" spans="1:17" ht="30.75" customHeight="1" thickBot="1">
      <c r="A33" s="53" t="e">
        <f>IF(B33="","",VLOOKUP(B33,名簿!B$8:G$106,4,FALSE))</f>
        <v>#N/A</v>
      </c>
      <c r="B33" s="300">
        <f>+'一覧表 男子'!$A14</f>
        <v>0</v>
      </c>
      <c r="C33" s="300"/>
      <c r="D33" s="301" t="e">
        <f>IF(B33="","",VLOOKUP(B33,名簿!B$8:G$106,2,FALSE))</f>
        <v>#N/A</v>
      </c>
      <c r="E33" s="301" t="e">
        <f>IF(D33="","",LOOKUP(D33,名簿!E$8:E$106,名簿!F$8:F$106))</f>
        <v>#N/A</v>
      </c>
      <c r="F33" s="301" t="e">
        <f>IF(E33="","",LOOKUP(E33,名簿!F$8:F$106,名簿!G$8:G$106))</f>
        <v>#N/A</v>
      </c>
      <c r="G33" s="54" t="e">
        <f>IF(B33="","",VLOOKUP(B33,名簿!B$8:G$106,5,FALSE))</f>
        <v>#N/A</v>
      </c>
      <c r="H33" s="55" t="e">
        <f>IF(B33="","",VLOOKUP(B33,名簿!B$8:G$106,6,FALSE))</f>
        <v>#N/A</v>
      </c>
      <c r="I33" s="299"/>
      <c r="J33" s="53" t="e">
        <f>IF(K33="","",VLOOKUP(K33,名簿!B$8:L$106,4,FALSE))</f>
        <v>#N/A</v>
      </c>
      <c r="K33" s="281">
        <f>+'一覧表 男子'!$A14</f>
        <v>0</v>
      </c>
      <c r="L33" s="282"/>
      <c r="M33" s="283" t="e">
        <f>IF(K33="","",VLOOKUP(K33,名簿!B$8:L$106,2,FALSE))</f>
        <v>#N/A</v>
      </c>
      <c r="N33" s="284"/>
      <c r="O33" s="285"/>
      <c r="P33" s="54" t="e">
        <f>IF(K33="","",VLOOKUP(K33,名簿!B$8:L$106,5,FALSE))</f>
        <v>#N/A</v>
      </c>
      <c r="Q33" s="55" t="e">
        <f>IF(K33="","",VLOOKUP(K33,名簿!B$8:L$106,6,FALSE))</f>
        <v>#N/A</v>
      </c>
    </row>
    <row r="34" spans="1:17" ht="3.75" customHeight="1" thickBot="1">
      <c r="A34" s="297"/>
      <c r="B34" s="297"/>
      <c r="C34" s="297"/>
      <c r="D34" s="297"/>
      <c r="E34" s="297"/>
      <c r="F34" s="297"/>
      <c r="G34" s="297"/>
      <c r="H34" s="297"/>
      <c r="I34" s="299"/>
      <c r="J34" s="298"/>
      <c r="K34" s="298"/>
      <c r="L34" s="298"/>
      <c r="M34" s="298"/>
      <c r="N34" s="298"/>
      <c r="O34" s="298"/>
      <c r="P34" s="298"/>
      <c r="Q34" s="298"/>
    </row>
    <row r="35" spans="1:17" ht="16.5" customHeight="1">
      <c r="A35" s="288" t="s">
        <v>25</v>
      </c>
      <c r="B35" s="289"/>
      <c r="C35" s="290">
        <f>+'一覧表 男子'!G15</f>
        <v>0</v>
      </c>
      <c r="D35" s="290"/>
      <c r="E35" s="49" t="s">
        <v>26</v>
      </c>
      <c r="F35" s="286">
        <f>+'一覧表 男子'!H15</f>
        <v>0</v>
      </c>
      <c r="G35" s="291"/>
      <c r="H35" s="292"/>
      <c r="I35" s="299"/>
      <c r="J35" s="302" t="s">
        <v>25</v>
      </c>
      <c r="K35" s="303"/>
      <c r="L35" s="286">
        <f>+'一覧表 男子'!I15</f>
        <v>0</v>
      </c>
      <c r="M35" s="287"/>
      <c r="N35" s="49" t="s">
        <v>26</v>
      </c>
      <c r="O35" s="286">
        <f>+'一覧表 男子'!J15</f>
        <v>0</v>
      </c>
      <c r="P35" s="291"/>
      <c r="Q35" s="292"/>
    </row>
    <row r="36" spans="1:17" ht="11.25" customHeight="1">
      <c r="A36" s="50" t="s">
        <v>27</v>
      </c>
      <c r="B36" s="296" t="s">
        <v>28</v>
      </c>
      <c r="C36" s="296"/>
      <c r="D36" s="296" t="s">
        <v>29</v>
      </c>
      <c r="E36" s="296"/>
      <c r="F36" s="296"/>
      <c r="G36" s="51" t="s">
        <v>3</v>
      </c>
      <c r="H36" s="52" t="s">
        <v>9</v>
      </c>
      <c r="I36" s="299"/>
      <c r="J36" s="50" t="s">
        <v>27</v>
      </c>
      <c r="K36" s="293" t="s">
        <v>28</v>
      </c>
      <c r="L36" s="295"/>
      <c r="M36" s="293" t="s">
        <v>29</v>
      </c>
      <c r="N36" s="294"/>
      <c r="O36" s="295"/>
      <c r="P36" s="51" t="s">
        <v>3</v>
      </c>
      <c r="Q36" s="52" t="s">
        <v>9</v>
      </c>
    </row>
    <row r="37" spans="1:17" ht="30.75" customHeight="1" thickBot="1">
      <c r="A37" s="53" t="e">
        <f>IF(B37="","",VLOOKUP(B37,名簿!B$8:G$106,4,FALSE))</f>
        <v>#N/A</v>
      </c>
      <c r="B37" s="300">
        <f>+'一覧表 男子'!$A15</f>
        <v>0</v>
      </c>
      <c r="C37" s="300"/>
      <c r="D37" s="301" t="e">
        <f>IF(B37="","",VLOOKUP(B37,名簿!B$8:G$106,2,FALSE))</f>
        <v>#N/A</v>
      </c>
      <c r="E37" s="301" t="e">
        <f>IF(D37="","",LOOKUP(D37,名簿!E$8:E$106,名簿!F$8:F$106))</f>
        <v>#N/A</v>
      </c>
      <c r="F37" s="301" t="e">
        <f>IF(E37="","",LOOKUP(E37,名簿!F$8:F$106,名簿!G$8:G$106))</f>
        <v>#N/A</v>
      </c>
      <c r="G37" s="54" t="e">
        <f>IF(B37="","",VLOOKUP(B37,名簿!B$8:G$106,5,FALSE))</f>
        <v>#N/A</v>
      </c>
      <c r="H37" s="55" t="e">
        <f>IF(B37="","",VLOOKUP(B37,名簿!B$8:G$106,6,FALSE))</f>
        <v>#N/A</v>
      </c>
      <c r="I37" s="299"/>
      <c r="J37" s="53" t="e">
        <f>IF(K37="","",VLOOKUP(K37,名簿!B$8:L$106,4,FALSE))</f>
        <v>#N/A</v>
      </c>
      <c r="K37" s="281">
        <f>+'一覧表 男子'!$A15</f>
        <v>0</v>
      </c>
      <c r="L37" s="282"/>
      <c r="M37" s="283" t="e">
        <f>IF(K37="","",VLOOKUP(K37,名簿!B$8:L$106,2,FALSE))</f>
        <v>#N/A</v>
      </c>
      <c r="N37" s="284"/>
      <c r="O37" s="285"/>
      <c r="P37" s="54" t="e">
        <f>IF(K37="","",VLOOKUP(K37,名簿!B$8:L$106,5,FALSE))</f>
        <v>#N/A</v>
      </c>
      <c r="Q37" s="55" t="e">
        <f>IF(K37="","",VLOOKUP(K37,名簿!B$8:L$106,6,FALSE))</f>
        <v>#N/A</v>
      </c>
    </row>
    <row r="38" spans="1:17" ht="3.75" customHeight="1" thickBot="1">
      <c r="A38" s="297"/>
      <c r="B38" s="297"/>
      <c r="C38" s="297"/>
      <c r="D38" s="297"/>
      <c r="E38" s="297"/>
      <c r="F38" s="297"/>
      <c r="G38" s="297"/>
      <c r="H38" s="297"/>
      <c r="I38" s="299"/>
      <c r="J38" s="298"/>
      <c r="K38" s="298"/>
      <c r="L38" s="298"/>
      <c r="M38" s="298"/>
      <c r="N38" s="298"/>
      <c r="O38" s="298"/>
      <c r="P38" s="298"/>
      <c r="Q38" s="298"/>
    </row>
    <row r="39" spans="1:17" ht="16.5" customHeight="1">
      <c r="A39" s="288" t="s">
        <v>25</v>
      </c>
      <c r="B39" s="289"/>
      <c r="C39" s="290">
        <f>+'一覧表 男子'!G16</f>
        <v>0</v>
      </c>
      <c r="D39" s="290"/>
      <c r="E39" s="49" t="s">
        <v>26</v>
      </c>
      <c r="F39" s="286">
        <f>+'一覧表 男子'!H16</f>
        <v>0</v>
      </c>
      <c r="G39" s="291"/>
      <c r="H39" s="292"/>
      <c r="I39" s="299"/>
      <c r="J39" s="302" t="s">
        <v>25</v>
      </c>
      <c r="K39" s="303"/>
      <c r="L39" s="286">
        <f>+'一覧表 男子'!I16</f>
        <v>0</v>
      </c>
      <c r="M39" s="287"/>
      <c r="N39" s="49" t="s">
        <v>26</v>
      </c>
      <c r="O39" s="286">
        <f>+'一覧表 男子'!J16</f>
        <v>0</v>
      </c>
      <c r="P39" s="291"/>
      <c r="Q39" s="292"/>
    </row>
    <row r="40" spans="1:17" ht="11.25" customHeight="1">
      <c r="A40" s="50" t="s">
        <v>27</v>
      </c>
      <c r="B40" s="296" t="s">
        <v>28</v>
      </c>
      <c r="C40" s="296"/>
      <c r="D40" s="296" t="s">
        <v>29</v>
      </c>
      <c r="E40" s="296"/>
      <c r="F40" s="296"/>
      <c r="G40" s="51" t="s">
        <v>3</v>
      </c>
      <c r="H40" s="52" t="s">
        <v>9</v>
      </c>
      <c r="I40" s="299"/>
      <c r="J40" s="50" t="s">
        <v>27</v>
      </c>
      <c r="K40" s="293" t="s">
        <v>28</v>
      </c>
      <c r="L40" s="295"/>
      <c r="M40" s="293" t="s">
        <v>29</v>
      </c>
      <c r="N40" s="294"/>
      <c r="O40" s="295"/>
      <c r="P40" s="51" t="s">
        <v>3</v>
      </c>
      <c r="Q40" s="52" t="s">
        <v>9</v>
      </c>
    </row>
    <row r="41" spans="1:17" ht="30.75" customHeight="1" thickBot="1">
      <c r="A41" s="53" t="e">
        <f>IF(B41="","",VLOOKUP(B41,名簿!B$8:G$106,4,FALSE))</f>
        <v>#N/A</v>
      </c>
      <c r="B41" s="300">
        <f>+'一覧表 男子'!$A16</f>
        <v>0</v>
      </c>
      <c r="C41" s="300"/>
      <c r="D41" s="301" t="e">
        <f>IF(B41="","",VLOOKUP(B41,名簿!B$8:G$106,2,FALSE))</f>
        <v>#N/A</v>
      </c>
      <c r="E41" s="301" t="e">
        <f>IF(D41="","",LOOKUP(D41,名簿!E$8:E$106,名簿!F$8:F$106))</f>
        <v>#N/A</v>
      </c>
      <c r="F41" s="301" t="e">
        <f>IF(E41="","",LOOKUP(E41,名簿!F$8:F$106,名簿!G$8:G$106))</f>
        <v>#N/A</v>
      </c>
      <c r="G41" s="54" t="e">
        <f>IF(B41="","",VLOOKUP(B41,名簿!B$8:G$106,5,FALSE))</f>
        <v>#N/A</v>
      </c>
      <c r="H41" s="55" t="e">
        <f>IF(B41="","",VLOOKUP(B41,名簿!B$8:G$106,6,FALSE))</f>
        <v>#N/A</v>
      </c>
      <c r="I41" s="299"/>
      <c r="J41" s="53" t="e">
        <f>IF(K41="","",VLOOKUP(K41,名簿!B$8:L$106,4,FALSE))</f>
        <v>#N/A</v>
      </c>
      <c r="K41" s="281">
        <f>+'一覧表 男子'!$A16</f>
        <v>0</v>
      </c>
      <c r="L41" s="282"/>
      <c r="M41" s="283" t="e">
        <f>IF(K41="","",VLOOKUP(K41,名簿!B$8:L$106,2,FALSE))</f>
        <v>#N/A</v>
      </c>
      <c r="N41" s="284"/>
      <c r="O41" s="285"/>
      <c r="P41" s="54" t="e">
        <f>IF(K41="","",VLOOKUP(K41,名簿!B$8:L$106,5,FALSE))</f>
        <v>#N/A</v>
      </c>
      <c r="Q41" s="55" t="e">
        <f>IF(K41="","",VLOOKUP(K41,名簿!B$8:L$106,6,FALSE))</f>
        <v>#N/A</v>
      </c>
    </row>
    <row r="42" spans="1:17" ht="3.75" customHeight="1" thickBot="1">
      <c r="A42" s="297"/>
      <c r="B42" s="297"/>
      <c r="C42" s="297"/>
      <c r="D42" s="297"/>
      <c r="E42" s="297"/>
      <c r="F42" s="297"/>
      <c r="G42" s="297"/>
      <c r="H42" s="297"/>
      <c r="I42" s="299"/>
      <c r="J42" s="298"/>
      <c r="K42" s="298"/>
      <c r="L42" s="298"/>
      <c r="M42" s="298"/>
      <c r="N42" s="298"/>
      <c r="O42" s="298"/>
      <c r="P42" s="298"/>
      <c r="Q42" s="298"/>
    </row>
    <row r="43" spans="1:17" ht="16.5" customHeight="1">
      <c r="A43" s="288" t="s">
        <v>25</v>
      </c>
      <c r="B43" s="289"/>
      <c r="C43" s="290">
        <f>+'一覧表 男子'!G17</f>
        <v>0</v>
      </c>
      <c r="D43" s="290"/>
      <c r="E43" s="49" t="s">
        <v>26</v>
      </c>
      <c r="F43" s="286">
        <f>+'一覧表 男子'!H17</f>
        <v>0</v>
      </c>
      <c r="G43" s="291"/>
      <c r="H43" s="292"/>
      <c r="I43" s="299"/>
      <c r="J43" s="302" t="s">
        <v>25</v>
      </c>
      <c r="K43" s="303"/>
      <c r="L43" s="286">
        <f>+'一覧表 男子'!I17</f>
        <v>0</v>
      </c>
      <c r="M43" s="287"/>
      <c r="N43" s="49" t="s">
        <v>26</v>
      </c>
      <c r="O43" s="286">
        <f>+'一覧表 男子'!J17</f>
        <v>0</v>
      </c>
      <c r="P43" s="291"/>
      <c r="Q43" s="292"/>
    </row>
    <row r="44" spans="1:17" ht="11.25" customHeight="1">
      <c r="A44" s="50" t="s">
        <v>27</v>
      </c>
      <c r="B44" s="296" t="s">
        <v>28</v>
      </c>
      <c r="C44" s="296"/>
      <c r="D44" s="296" t="s">
        <v>29</v>
      </c>
      <c r="E44" s="296"/>
      <c r="F44" s="296"/>
      <c r="G44" s="51" t="s">
        <v>3</v>
      </c>
      <c r="H44" s="52" t="s">
        <v>9</v>
      </c>
      <c r="I44" s="299"/>
      <c r="J44" s="50" t="s">
        <v>27</v>
      </c>
      <c r="K44" s="293" t="s">
        <v>28</v>
      </c>
      <c r="L44" s="295"/>
      <c r="M44" s="293" t="s">
        <v>29</v>
      </c>
      <c r="N44" s="294"/>
      <c r="O44" s="295"/>
      <c r="P44" s="51" t="s">
        <v>3</v>
      </c>
      <c r="Q44" s="52" t="s">
        <v>9</v>
      </c>
    </row>
    <row r="45" spans="1:17" ht="30.75" customHeight="1" thickBot="1">
      <c r="A45" s="53" t="e">
        <f>IF(B45="","",VLOOKUP(B45,名簿!B$8:G$106,4,FALSE))</f>
        <v>#N/A</v>
      </c>
      <c r="B45" s="300">
        <f>+'一覧表 男子'!$A17</f>
        <v>0</v>
      </c>
      <c r="C45" s="300"/>
      <c r="D45" s="301" t="e">
        <f>IF(B45="","",VLOOKUP(B45,名簿!B$8:G$106,2,FALSE))</f>
        <v>#N/A</v>
      </c>
      <c r="E45" s="301" t="e">
        <f>IF(D45="","",LOOKUP(D45,名簿!E$8:E$106,名簿!F$8:F$106))</f>
        <v>#N/A</v>
      </c>
      <c r="F45" s="301" t="e">
        <f>IF(E45="","",LOOKUP(E45,名簿!F$8:F$106,名簿!G$8:G$106))</f>
        <v>#N/A</v>
      </c>
      <c r="G45" s="54" t="e">
        <f>IF(B45="","",VLOOKUP(B45,名簿!B$8:G$106,5,FALSE))</f>
        <v>#N/A</v>
      </c>
      <c r="H45" s="55" t="e">
        <f>IF(B45="","",VLOOKUP(B45,名簿!B$8:G$106,6,FALSE))</f>
        <v>#N/A</v>
      </c>
      <c r="I45" s="299"/>
      <c r="J45" s="53" t="e">
        <f>IF(K45="","",VLOOKUP(K45,名簿!B$8:L$106,4,FALSE))</f>
        <v>#N/A</v>
      </c>
      <c r="K45" s="281">
        <f>+'一覧表 男子'!$A17</f>
        <v>0</v>
      </c>
      <c r="L45" s="282"/>
      <c r="M45" s="283" t="e">
        <f>IF(K45="","",VLOOKUP(K45,名簿!B$8:L$106,2,FALSE))</f>
        <v>#N/A</v>
      </c>
      <c r="N45" s="284"/>
      <c r="O45" s="285"/>
      <c r="P45" s="54" t="e">
        <f>IF(K45="","",VLOOKUP(K45,名簿!B$8:L$106,5,FALSE))</f>
        <v>#N/A</v>
      </c>
      <c r="Q45" s="55" t="e">
        <f>IF(K45="","",VLOOKUP(K45,名簿!B$8:L$106,6,FALSE))</f>
        <v>#N/A</v>
      </c>
    </row>
    <row r="46" spans="1:17" ht="3.75" customHeight="1" thickBot="1">
      <c r="A46" s="297"/>
      <c r="B46" s="297"/>
      <c r="C46" s="297"/>
      <c r="D46" s="297"/>
      <c r="E46" s="297"/>
      <c r="F46" s="297"/>
      <c r="G46" s="297"/>
      <c r="H46" s="297"/>
      <c r="I46" s="299"/>
      <c r="J46" s="298"/>
      <c r="K46" s="298"/>
      <c r="L46" s="298"/>
      <c r="M46" s="298"/>
      <c r="N46" s="298"/>
      <c r="O46" s="298"/>
      <c r="P46" s="298"/>
      <c r="Q46" s="298"/>
    </row>
    <row r="47" spans="1:17" ht="16.5" customHeight="1">
      <c r="A47" s="288" t="s">
        <v>25</v>
      </c>
      <c r="B47" s="289"/>
      <c r="C47" s="290">
        <f>+'一覧表 男子'!G18</f>
        <v>0</v>
      </c>
      <c r="D47" s="290"/>
      <c r="E47" s="49" t="s">
        <v>26</v>
      </c>
      <c r="F47" s="286">
        <f>+'一覧表 男子'!H18</f>
        <v>0</v>
      </c>
      <c r="G47" s="291"/>
      <c r="H47" s="292"/>
      <c r="I47" s="299"/>
      <c r="J47" s="302" t="s">
        <v>25</v>
      </c>
      <c r="K47" s="303"/>
      <c r="L47" s="286">
        <f>+'一覧表 男子'!I18</f>
        <v>0</v>
      </c>
      <c r="M47" s="287"/>
      <c r="N47" s="49" t="s">
        <v>26</v>
      </c>
      <c r="O47" s="286">
        <f>+'一覧表 男子'!J18</f>
        <v>0</v>
      </c>
      <c r="P47" s="291"/>
      <c r="Q47" s="292"/>
    </row>
    <row r="48" spans="1:17" ht="11.25" customHeight="1">
      <c r="A48" s="50" t="s">
        <v>27</v>
      </c>
      <c r="B48" s="296" t="s">
        <v>28</v>
      </c>
      <c r="C48" s="296"/>
      <c r="D48" s="296" t="s">
        <v>29</v>
      </c>
      <c r="E48" s="296"/>
      <c r="F48" s="296"/>
      <c r="G48" s="51" t="s">
        <v>3</v>
      </c>
      <c r="H48" s="52" t="s">
        <v>9</v>
      </c>
      <c r="I48" s="299"/>
      <c r="J48" s="50" t="s">
        <v>27</v>
      </c>
      <c r="K48" s="293" t="s">
        <v>28</v>
      </c>
      <c r="L48" s="295"/>
      <c r="M48" s="293" t="s">
        <v>29</v>
      </c>
      <c r="N48" s="294"/>
      <c r="O48" s="295"/>
      <c r="P48" s="51" t="s">
        <v>3</v>
      </c>
      <c r="Q48" s="52" t="s">
        <v>9</v>
      </c>
    </row>
    <row r="49" spans="1:17" ht="30.75" customHeight="1" thickBot="1">
      <c r="A49" s="53" t="e">
        <f>IF(B49="","",VLOOKUP(B49,名簿!B$8:G$106,4,FALSE))</f>
        <v>#N/A</v>
      </c>
      <c r="B49" s="300">
        <f>+'一覧表 男子'!$A18</f>
        <v>0</v>
      </c>
      <c r="C49" s="300"/>
      <c r="D49" s="301" t="e">
        <f>IF(B49="","",VLOOKUP(B49,名簿!B$8:G$106,2,FALSE))</f>
        <v>#N/A</v>
      </c>
      <c r="E49" s="301" t="e">
        <f>IF(D49="","",LOOKUP(D49,名簿!E$8:E$106,名簿!F$8:F$106))</f>
        <v>#N/A</v>
      </c>
      <c r="F49" s="301" t="e">
        <f>IF(E49="","",LOOKUP(E49,名簿!F$8:F$106,名簿!G$8:G$106))</f>
        <v>#N/A</v>
      </c>
      <c r="G49" s="54" t="e">
        <f>IF(B49="","",VLOOKUP(B49,名簿!B$8:G$106,5,FALSE))</f>
        <v>#N/A</v>
      </c>
      <c r="H49" s="55" t="e">
        <f>IF(B49="","",VLOOKUP(B49,名簿!B$8:G$106,6,FALSE))</f>
        <v>#N/A</v>
      </c>
      <c r="I49" s="299"/>
      <c r="J49" s="53" t="e">
        <f>IF(K49="","",VLOOKUP(K49,名簿!B$8:L$106,4,FALSE))</f>
        <v>#N/A</v>
      </c>
      <c r="K49" s="281">
        <f>+'一覧表 男子'!$A18</f>
        <v>0</v>
      </c>
      <c r="L49" s="282"/>
      <c r="M49" s="283" t="e">
        <f>IF(K49="","",VLOOKUP(K49,名簿!B$8:L$106,2,FALSE))</f>
        <v>#N/A</v>
      </c>
      <c r="N49" s="284"/>
      <c r="O49" s="285"/>
      <c r="P49" s="54" t="e">
        <f>IF(K49="","",VLOOKUP(K49,名簿!B$8:L$106,5,FALSE))</f>
        <v>#N/A</v>
      </c>
      <c r="Q49" s="55" t="e">
        <f>IF(K49="","",VLOOKUP(K49,名簿!B$8:L$106,6,FALSE))</f>
        <v>#N/A</v>
      </c>
    </row>
    <row r="50" spans="1:17" ht="3.75" customHeight="1" thickBot="1">
      <c r="A50" s="297"/>
      <c r="B50" s="297"/>
      <c r="C50" s="297"/>
      <c r="D50" s="297"/>
      <c r="E50" s="297"/>
      <c r="F50" s="297"/>
      <c r="G50" s="297"/>
      <c r="H50" s="297"/>
      <c r="I50" s="299"/>
      <c r="J50" s="298"/>
      <c r="K50" s="298"/>
      <c r="L50" s="298"/>
      <c r="M50" s="298"/>
      <c r="N50" s="298"/>
      <c r="O50" s="298"/>
      <c r="P50" s="298"/>
      <c r="Q50" s="298"/>
    </row>
    <row r="51" spans="1:17" ht="16.5" customHeight="1">
      <c r="A51" s="288" t="s">
        <v>25</v>
      </c>
      <c r="B51" s="289"/>
      <c r="C51" s="290">
        <f>+'一覧表 男子'!G19</f>
        <v>0</v>
      </c>
      <c r="D51" s="290"/>
      <c r="E51" s="49" t="s">
        <v>26</v>
      </c>
      <c r="F51" s="304">
        <f>+'一覧表 男子'!H19</f>
        <v>0</v>
      </c>
      <c r="G51" s="291"/>
      <c r="H51" s="292"/>
      <c r="I51" s="299"/>
      <c r="J51" s="302" t="s">
        <v>25</v>
      </c>
      <c r="K51" s="303"/>
      <c r="L51" s="286">
        <f>+'一覧表 男子'!I19</f>
        <v>0</v>
      </c>
      <c r="M51" s="287"/>
      <c r="N51" s="49" t="s">
        <v>26</v>
      </c>
      <c r="O51" s="286">
        <f>+'一覧表 男子'!J19</f>
        <v>0</v>
      </c>
      <c r="P51" s="291"/>
      <c r="Q51" s="292"/>
    </row>
    <row r="52" spans="1:17" ht="11.25" customHeight="1">
      <c r="A52" s="50" t="s">
        <v>27</v>
      </c>
      <c r="B52" s="296" t="s">
        <v>28</v>
      </c>
      <c r="C52" s="296"/>
      <c r="D52" s="296" t="s">
        <v>29</v>
      </c>
      <c r="E52" s="296"/>
      <c r="F52" s="296"/>
      <c r="G52" s="51" t="s">
        <v>3</v>
      </c>
      <c r="H52" s="52" t="s">
        <v>9</v>
      </c>
      <c r="I52" s="299"/>
      <c r="J52" s="50" t="s">
        <v>27</v>
      </c>
      <c r="K52" s="293" t="s">
        <v>28</v>
      </c>
      <c r="L52" s="295"/>
      <c r="M52" s="293" t="s">
        <v>29</v>
      </c>
      <c r="N52" s="294"/>
      <c r="O52" s="295"/>
      <c r="P52" s="51" t="s">
        <v>3</v>
      </c>
      <c r="Q52" s="52" t="s">
        <v>9</v>
      </c>
    </row>
    <row r="53" spans="1:17" ht="30.75" customHeight="1" thickBot="1">
      <c r="A53" s="53" t="e">
        <f>IF(B53="","",VLOOKUP(B53,名簿!B$8:G$106,4,FALSE))</f>
        <v>#N/A</v>
      </c>
      <c r="B53" s="300">
        <f>+'一覧表 男子'!$A19</f>
        <v>0</v>
      </c>
      <c r="C53" s="300"/>
      <c r="D53" s="301" t="e">
        <f>IF(B53="","",VLOOKUP(B53,名簿!B$8:G$106,2,FALSE))</f>
        <v>#N/A</v>
      </c>
      <c r="E53" s="301" t="e">
        <f>IF(D53="","",LOOKUP(D53,名簿!E$8:E$106,名簿!F$8:F$106))</f>
        <v>#N/A</v>
      </c>
      <c r="F53" s="301" t="e">
        <f>IF(E53="","",LOOKUP(E53,名簿!F$8:F$106,名簿!G$8:G$106))</f>
        <v>#N/A</v>
      </c>
      <c r="G53" s="54" t="e">
        <f>IF(B53="","",VLOOKUP(B53,名簿!B$8:G$106,5,FALSE))</f>
        <v>#N/A</v>
      </c>
      <c r="H53" s="55" t="e">
        <f>IF(B53="","",VLOOKUP(B53,名簿!B$8:G$106,6,FALSE))</f>
        <v>#N/A</v>
      </c>
      <c r="I53" s="299"/>
      <c r="J53" s="53" t="e">
        <f>IF(K53="","",VLOOKUP(K53,名簿!B$8:L$106,4,FALSE))</f>
        <v>#N/A</v>
      </c>
      <c r="K53" s="281">
        <f>+'一覧表 男子'!$A19</f>
        <v>0</v>
      </c>
      <c r="L53" s="282"/>
      <c r="M53" s="283" t="e">
        <f>IF(K53="","",VLOOKUP(K53,名簿!B$8:L$106,2,FALSE))</f>
        <v>#N/A</v>
      </c>
      <c r="N53" s="284"/>
      <c r="O53" s="285"/>
      <c r="P53" s="54" t="e">
        <f>IF(K53="","",VLOOKUP(K53,名簿!B$8:L$106,5,FALSE))</f>
        <v>#N/A</v>
      </c>
      <c r="Q53" s="55" t="e">
        <f>IF(K53="","",VLOOKUP(K53,名簿!B$8:L$106,6,FALSE))</f>
        <v>#N/A</v>
      </c>
    </row>
    <row r="54" spans="1:17" ht="3.75" customHeight="1" thickBot="1">
      <c r="A54" s="297"/>
      <c r="B54" s="297"/>
      <c r="C54" s="297"/>
      <c r="D54" s="297"/>
      <c r="E54" s="297"/>
      <c r="F54" s="297"/>
      <c r="G54" s="297"/>
      <c r="H54" s="297"/>
      <c r="I54" s="299"/>
      <c r="J54" s="298"/>
      <c r="K54" s="298"/>
      <c r="L54" s="298"/>
      <c r="M54" s="298"/>
      <c r="N54" s="298"/>
      <c r="O54" s="298"/>
      <c r="P54" s="298"/>
      <c r="Q54" s="298"/>
    </row>
    <row r="55" spans="1:17" ht="16.5" customHeight="1">
      <c r="A55" s="288" t="s">
        <v>25</v>
      </c>
      <c r="B55" s="289"/>
      <c r="C55" s="290">
        <f>+'一覧表 男子'!G20</f>
        <v>0</v>
      </c>
      <c r="D55" s="290"/>
      <c r="E55" s="49" t="s">
        <v>26</v>
      </c>
      <c r="F55" s="286">
        <f>+'一覧表 男子'!H20</f>
        <v>0</v>
      </c>
      <c r="G55" s="291"/>
      <c r="H55" s="292"/>
      <c r="I55" s="299"/>
      <c r="J55" s="302" t="s">
        <v>25</v>
      </c>
      <c r="K55" s="303"/>
      <c r="L55" s="286">
        <f>+'一覧表 男子'!I20</f>
        <v>0</v>
      </c>
      <c r="M55" s="287"/>
      <c r="N55" s="49" t="s">
        <v>26</v>
      </c>
      <c r="O55" s="286">
        <f>+'一覧表 男子'!J20</f>
        <v>0</v>
      </c>
      <c r="P55" s="291"/>
      <c r="Q55" s="292"/>
    </row>
    <row r="56" spans="1:17" ht="11.25" customHeight="1">
      <c r="A56" s="50" t="s">
        <v>27</v>
      </c>
      <c r="B56" s="296" t="s">
        <v>28</v>
      </c>
      <c r="C56" s="296"/>
      <c r="D56" s="296" t="s">
        <v>29</v>
      </c>
      <c r="E56" s="296"/>
      <c r="F56" s="296"/>
      <c r="G56" s="51" t="s">
        <v>3</v>
      </c>
      <c r="H56" s="52" t="s">
        <v>9</v>
      </c>
      <c r="I56" s="299"/>
      <c r="J56" s="50" t="s">
        <v>27</v>
      </c>
      <c r="K56" s="293" t="s">
        <v>28</v>
      </c>
      <c r="L56" s="295"/>
      <c r="M56" s="293" t="s">
        <v>29</v>
      </c>
      <c r="N56" s="294"/>
      <c r="O56" s="295"/>
      <c r="P56" s="51" t="s">
        <v>3</v>
      </c>
      <c r="Q56" s="52" t="s">
        <v>9</v>
      </c>
    </row>
    <row r="57" spans="1:17" ht="30.75" customHeight="1" thickBot="1">
      <c r="A57" s="53" t="e">
        <f>IF(B57="","",VLOOKUP(B57,名簿!B$8:G$106,4,FALSE))</f>
        <v>#N/A</v>
      </c>
      <c r="B57" s="300">
        <f>+'一覧表 男子'!$A20</f>
        <v>0</v>
      </c>
      <c r="C57" s="300"/>
      <c r="D57" s="301" t="e">
        <f>IF(B57="","",VLOOKUP(B57,名簿!B$8:G$106,2,FALSE))</f>
        <v>#N/A</v>
      </c>
      <c r="E57" s="301" t="e">
        <f>IF(D57="","",LOOKUP(D57,名簿!E$8:E$106,名簿!F$8:F$106))</f>
        <v>#N/A</v>
      </c>
      <c r="F57" s="301" t="e">
        <f>IF(E57="","",LOOKUP(E57,名簿!F$8:F$106,名簿!G$8:G$106))</f>
        <v>#N/A</v>
      </c>
      <c r="G57" s="54" t="e">
        <f>IF(B57="","",VLOOKUP(B57,名簿!B$8:G$106,5,FALSE))</f>
        <v>#N/A</v>
      </c>
      <c r="H57" s="55" t="e">
        <f>IF(B57="","",VLOOKUP(B57,名簿!B$8:G$106,6,FALSE))</f>
        <v>#N/A</v>
      </c>
      <c r="I57" s="299"/>
      <c r="J57" s="53" t="e">
        <f>IF(K57="","",VLOOKUP(K57,名簿!B$8:L$106,4,FALSE))</f>
        <v>#N/A</v>
      </c>
      <c r="K57" s="281">
        <f>+'一覧表 男子'!$A20</f>
        <v>0</v>
      </c>
      <c r="L57" s="282"/>
      <c r="M57" s="283" t="e">
        <f>IF(K57="","",VLOOKUP(K57,名簿!B$8:L$106,2,FALSE))</f>
        <v>#N/A</v>
      </c>
      <c r="N57" s="284"/>
      <c r="O57" s="285"/>
      <c r="P57" s="54" t="e">
        <f>IF(K57="","",VLOOKUP(K57,名簿!B$8:L$106,5,FALSE))</f>
        <v>#N/A</v>
      </c>
      <c r="Q57" s="55" t="e">
        <f>IF(K57="","",VLOOKUP(K57,名簿!B$8:L$106,6,FALSE))</f>
        <v>#N/A</v>
      </c>
    </row>
    <row r="58" spans="1:17" ht="3.75" customHeight="1" thickBot="1">
      <c r="A58" s="297"/>
      <c r="B58" s="297"/>
      <c r="C58" s="297"/>
      <c r="D58" s="297"/>
      <c r="E58" s="297"/>
      <c r="F58" s="297"/>
      <c r="G58" s="297"/>
      <c r="H58" s="297"/>
      <c r="I58" s="299"/>
      <c r="J58" s="298"/>
      <c r="K58" s="298"/>
      <c r="L58" s="298"/>
      <c r="M58" s="298"/>
      <c r="N58" s="298"/>
      <c r="O58" s="298"/>
      <c r="P58" s="298"/>
      <c r="Q58" s="298"/>
    </row>
    <row r="59" spans="1:17" ht="16.5" customHeight="1">
      <c r="A59" s="288" t="s">
        <v>25</v>
      </c>
      <c r="B59" s="289"/>
      <c r="C59" s="290">
        <f>+'一覧表 男子'!G21</f>
        <v>0</v>
      </c>
      <c r="D59" s="290"/>
      <c r="E59" s="49" t="s">
        <v>26</v>
      </c>
      <c r="F59" s="286">
        <f>+'一覧表 男子'!H21</f>
        <v>0</v>
      </c>
      <c r="G59" s="291"/>
      <c r="H59" s="292"/>
      <c r="I59" s="299"/>
      <c r="J59" s="302" t="s">
        <v>25</v>
      </c>
      <c r="K59" s="303"/>
      <c r="L59" s="286">
        <f>+'一覧表 男子'!I21</f>
        <v>0</v>
      </c>
      <c r="M59" s="287"/>
      <c r="N59" s="49" t="s">
        <v>26</v>
      </c>
      <c r="O59" s="286">
        <f>+'一覧表 男子'!J21</f>
        <v>0</v>
      </c>
      <c r="P59" s="291"/>
      <c r="Q59" s="292"/>
    </row>
    <row r="60" spans="1:17" ht="11.25" customHeight="1">
      <c r="A60" s="50" t="s">
        <v>27</v>
      </c>
      <c r="B60" s="296" t="s">
        <v>28</v>
      </c>
      <c r="C60" s="296"/>
      <c r="D60" s="296" t="s">
        <v>29</v>
      </c>
      <c r="E60" s="296"/>
      <c r="F60" s="296"/>
      <c r="G60" s="51" t="s">
        <v>3</v>
      </c>
      <c r="H60" s="52" t="s">
        <v>9</v>
      </c>
      <c r="I60" s="299"/>
      <c r="J60" s="50" t="s">
        <v>27</v>
      </c>
      <c r="K60" s="293" t="s">
        <v>28</v>
      </c>
      <c r="L60" s="295"/>
      <c r="M60" s="293" t="s">
        <v>29</v>
      </c>
      <c r="N60" s="294"/>
      <c r="O60" s="295"/>
      <c r="P60" s="51" t="s">
        <v>3</v>
      </c>
      <c r="Q60" s="52" t="s">
        <v>9</v>
      </c>
    </row>
    <row r="61" spans="1:17" ht="30.75" customHeight="1" thickBot="1">
      <c r="A61" s="53" t="e">
        <f>IF(B61="","",VLOOKUP(B61,名簿!B$8:G$106,4,FALSE))</f>
        <v>#N/A</v>
      </c>
      <c r="B61" s="300">
        <f>+'一覧表 男子'!$A21</f>
        <v>0</v>
      </c>
      <c r="C61" s="300"/>
      <c r="D61" s="301" t="e">
        <f>IF(B61="","",VLOOKUP(B61,名簿!B$8:G$106,2,FALSE))</f>
        <v>#N/A</v>
      </c>
      <c r="E61" s="301" t="e">
        <f>IF(D61="","",LOOKUP(D61,名簿!E$8:E$106,名簿!F$8:F$106))</f>
        <v>#N/A</v>
      </c>
      <c r="F61" s="301" t="e">
        <f>IF(E61="","",LOOKUP(E61,名簿!F$8:F$106,名簿!G$8:G$106))</f>
        <v>#N/A</v>
      </c>
      <c r="G61" s="54" t="e">
        <f>IF(B61="","",VLOOKUP(B61,名簿!B$8:G$106,5,FALSE))</f>
        <v>#N/A</v>
      </c>
      <c r="H61" s="55" t="e">
        <f>IF(B61="","",VLOOKUP(B61,名簿!B$8:G$106,6,FALSE))</f>
        <v>#N/A</v>
      </c>
      <c r="I61" s="299"/>
      <c r="J61" s="53" t="e">
        <f>IF(K61="","",VLOOKUP(K61,名簿!B$8:L$106,4,FALSE))</f>
        <v>#N/A</v>
      </c>
      <c r="K61" s="281">
        <f>+'一覧表 男子'!$A21</f>
        <v>0</v>
      </c>
      <c r="L61" s="282"/>
      <c r="M61" s="283" t="e">
        <f>IF(K61="","",VLOOKUP(K61,名簿!B$8:L$106,2,FALSE))</f>
        <v>#N/A</v>
      </c>
      <c r="N61" s="284"/>
      <c r="O61" s="285"/>
      <c r="P61" s="54" t="e">
        <f>IF(K61="","",VLOOKUP(K61,名簿!B$8:L$106,5,FALSE))</f>
        <v>#N/A</v>
      </c>
      <c r="Q61" s="55" t="e">
        <f>IF(K61="","",VLOOKUP(K61,名簿!B$8:L$106,6,FALSE))</f>
        <v>#N/A</v>
      </c>
    </row>
    <row r="62" spans="1:17" ht="3.75" customHeight="1" thickBot="1">
      <c r="A62" s="297"/>
      <c r="B62" s="297"/>
      <c r="C62" s="297"/>
      <c r="D62" s="297"/>
      <c r="E62" s="297"/>
      <c r="F62" s="297"/>
      <c r="G62" s="297"/>
      <c r="H62" s="297"/>
      <c r="I62" s="299"/>
      <c r="J62" s="298"/>
      <c r="K62" s="298"/>
      <c r="L62" s="298"/>
      <c r="M62" s="298"/>
      <c r="N62" s="298"/>
      <c r="O62" s="298"/>
      <c r="P62" s="298"/>
      <c r="Q62" s="298"/>
    </row>
    <row r="63" spans="1:17" ht="16.5" customHeight="1">
      <c r="A63" s="288" t="s">
        <v>25</v>
      </c>
      <c r="B63" s="289"/>
      <c r="C63" s="290">
        <f>+'一覧表 男子'!G22</f>
        <v>0</v>
      </c>
      <c r="D63" s="290"/>
      <c r="E63" s="49" t="s">
        <v>26</v>
      </c>
      <c r="F63" s="286">
        <f>+'一覧表 男子'!H22</f>
        <v>0</v>
      </c>
      <c r="G63" s="291"/>
      <c r="H63" s="292"/>
      <c r="I63" s="299"/>
      <c r="J63" s="302" t="s">
        <v>25</v>
      </c>
      <c r="K63" s="303"/>
      <c r="L63" s="286">
        <f>+'一覧表 男子'!I22</f>
        <v>0</v>
      </c>
      <c r="M63" s="287"/>
      <c r="N63" s="49" t="s">
        <v>26</v>
      </c>
      <c r="O63" s="286">
        <f>+'一覧表 男子'!J22</f>
        <v>0</v>
      </c>
      <c r="P63" s="291"/>
      <c r="Q63" s="292"/>
    </row>
    <row r="64" spans="1:17" ht="11.25" customHeight="1">
      <c r="A64" s="50" t="s">
        <v>27</v>
      </c>
      <c r="B64" s="296" t="s">
        <v>28</v>
      </c>
      <c r="C64" s="296"/>
      <c r="D64" s="296" t="s">
        <v>29</v>
      </c>
      <c r="E64" s="296"/>
      <c r="F64" s="296"/>
      <c r="G64" s="51" t="s">
        <v>3</v>
      </c>
      <c r="H64" s="52" t="s">
        <v>9</v>
      </c>
      <c r="I64" s="299"/>
      <c r="J64" s="50" t="s">
        <v>27</v>
      </c>
      <c r="K64" s="293" t="s">
        <v>28</v>
      </c>
      <c r="L64" s="295"/>
      <c r="M64" s="293" t="s">
        <v>29</v>
      </c>
      <c r="N64" s="294"/>
      <c r="O64" s="295"/>
      <c r="P64" s="51" t="s">
        <v>3</v>
      </c>
      <c r="Q64" s="52" t="s">
        <v>9</v>
      </c>
    </row>
    <row r="65" spans="1:17" ht="30.75" customHeight="1" thickBot="1">
      <c r="A65" s="53" t="e">
        <f>IF(B65="","",VLOOKUP(B65,名簿!B$8:G$106,4,FALSE))</f>
        <v>#N/A</v>
      </c>
      <c r="B65" s="300">
        <f>+'一覧表 男子'!$A22</f>
        <v>0</v>
      </c>
      <c r="C65" s="300"/>
      <c r="D65" s="301" t="e">
        <f>IF(B65="","",VLOOKUP(B65,名簿!B$8:G$106,2,FALSE))</f>
        <v>#N/A</v>
      </c>
      <c r="E65" s="301" t="e">
        <f>IF(D65="","",LOOKUP(D65,名簿!E$8:E$106,名簿!F$8:F$106))</f>
        <v>#N/A</v>
      </c>
      <c r="F65" s="301" t="e">
        <f>IF(E65="","",LOOKUP(E65,名簿!F$8:F$106,名簿!G$8:G$106))</f>
        <v>#N/A</v>
      </c>
      <c r="G65" s="54" t="e">
        <f>IF(B65="","",VLOOKUP(B65,名簿!B$8:G$106,5,FALSE))</f>
        <v>#N/A</v>
      </c>
      <c r="H65" s="55" t="e">
        <f>IF(B65="","",VLOOKUP(B65,名簿!B$8:G$106,6,FALSE))</f>
        <v>#N/A</v>
      </c>
      <c r="I65" s="299"/>
      <c r="J65" s="53" t="e">
        <f>IF(K65="","",VLOOKUP(K65,名簿!B$8:L$106,4,FALSE))</f>
        <v>#N/A</v>
      </c>
      <c r="K65" s="281">
        <f>+'一覧表 男子'!$A22</f>
        <v>0</v>
      </c>
      <c r="L65" s="282"/>
      <c r="M65" s="283" t="e">
        <f>IF(K65="","",VLOOKUP(K65,名簿!B$8:L$106,2,FALSE))</f>
        <v>#N/A</v>
      </c>
      <c r="N65" s="284"/>
      <c r="O65" s="285"/>
      <c r="P65" s="54" t="e">
        <f>IF(K65="","",VLOOKUP(K65,名簿!B$8:L$106,5,FALSE))</f>
        <v>#N/A</v>
      </c>
      <c r="Q65" s="55" t="e">
        <f>IF(K65="","",VLOOKUP(K65,名簿!B$8:L$106,6,FALSE))</f>
        <v>#N/A</v>
      </c>
    </row>
    <row r="66" spans="1:17" ht="3.75" customHeight="1" thickBot="1">
      <c r="A66" s="297"/>
      <c r="B66" s="297"/>
      <c r="C66" s="297"/>
      <c r="D66" s="297"/>
      <c r="E66" s="297"/>
      <c r="F66" s="297"/>
      <c r="G66" s="297"/>
      <c r="H66" s="297"/>
      <c r="I66" s="299"/>
      <c r="J66" s="298"/>
      <c r="K66" s="298"/>
      <c r="L66" s="298"/>
      <c r="M66" s="298"/>
      <c r="N66" s="298"/>
      <c r="O66" s="298"/>
      <c r="P66" s="298"/>
      <c r="Q66" s="298"/>
    </row>
    <row r="67" spans="1:17" ht="16.5" customHeight="1">
      <c r="A67" s="288" t="s">
        <v>25</v>
      </c>
      <c r="B67" s="289"/>
      <c r="C67" s="290">
        <f>+'一覧表 男子'!G23</f>
        <v>0</v>
      </c>
      <c r="D67" s="290"/>
      <c r="E67" s="49" t="s">
        <v>26</v>
      </c>
      <c r="F67" s="286">
        <f>+'一覧表 男子'!H23</f>
        <v>0</v>
      </c>
      <c r="G67" s="291"/>
      <c r="H67" s="292"/>
      <c r="I67" s="299"/>
      <c r="J67" s="302" t="s">
        <v>25</v>
      </c>
      <c r="K67" s="303"/>
      <c r="L67" s="286">
        <f>+'一覧表 男子'!I23</f>
        <v>0</v>
      </c>
      <c r="M67" s="287"/>
      <c r="N67" s="49" t="s">
        <v>26</v>
      </c>
      <c r="O67" s="286">
        <f>+'一覧表 男子'!J23</f>
        <v>0</v>
      </c>
      <c r="P67" s="291"/>
      <c r="Q67" s="292"/>
    </row>
    <row r="68" spans="1:17" ht="11.25" customHeight="1">
      <c r="A68" s="50" t="s">
        <v>27</v>
      </c>
      <c r="B68" s="296" t="s">
        <v>28</v>
      </c>
      <c r="C68" s="296"/>
      <c r="D68" s="296" t="s">
        <v>29</v>
      </c>
      <c r="E68" s="296"/>
      <c r="F68" s="296"/>
      <c r="G68" s="51" t="s">
        <v>3</v>
      </c>
      <c r="H68" s="52" t="s">
        <v>9</v>
      </c>
      <c r="I68" s="299"/>
      <c r="J68" s="50" t="s">
        <v>27</v>
      </c>
      <c r="K68" s="293" t="s">
        <v>28</v>
      </c>
      <c r="L68" s="295"/>
      <c r="M68" s="293" t="s">
        <v>29</v>
      </c>
      <c r="N68" s="294"/>
      <c r="O68" s="295"/>
      <c r="P68" s="51" t="s">
        <v>3</v>
      </c>
      <c r="Q68" s="52" t="s">
        <v>9</v>
      </c>
    </row>
    <row r="69" spans="1:17" ht="30.75" customHeight="1" thickBot="1">
      <c r="A69" s="53" t="e">
        <f>IF(B69="","",VLOOKUP(B69,名簿!B$8:G$106,4,FALSE))</f>
        <v>#N/A</v>
      </c>
      <c r="B69" s="300">
        <f>+'一覧表 男子'!$A23</f>
        <v>0</v>
      </c>
      <c r="C69" s="300"/>
      <c r="D69" s="301" t="e">
        <f>IF(B69="","",VLOOKUP(B69,名簿!B$8:G$106,2,FALSE))</f>
        <v>#N/A</v>
      </c>
      <c r="E69" s="301" t="e">
        <f>IF(D69="","",LOOKUP(D69,名簿!E$8:E$106,名簿!F$8:F$106))</f>
        <v>#N/A</v>
      </c>
      <c r="F69" s="301" t="e">
        <f>IF(E69="","",LOOKUP(E69,名簿!F$8:F$106,名簿!G$8:G$106))</f>
        <v>#N/A</v>
      </c>
      <c r="G69" s="54" t="e">
        <f>IF(B69="","",VLOOKUP(B69,名簿!B$8:G$106,5,FALSE))</f>
        <v>#N/A</v>
      </c>
      <c r="H69" s="55" t="e">
        <f>IF(B69="","",VLOOKUP(B69,名簿!B$8:G$106,6,FALSE))</f>
        <v>#N/A</v>
      </c>
      <c r="I69" s="299"/>
      <c r="J69" s="53" t="e">
        <f>IF(K69="","",VLOOKUP(K69,名簿!B$8:L$106,4,FALSE))</f>
        <v>#N/A</v>
      </c>
      <c r="K69" s="281">
        <f>+'一覧表 男子'!$A23</f>
        <v>0</v>
      </c>
      <c r="L69" s="282"/>
      <c r="M69" s="283" t="e">
        <f>IF(K69="","",VLOOKUP(K69,名簿!B$8:L$106,2,FALSE))</f>
        <v>#N/A</v>
      </c>
      <c r="N69" s="284"/>
      <c r="O69" s="285"/>
      <c r="P69" s="54" t="e">
        <f>IF(K69="","",VLOOKUP(K69,名簿!B$8:L$106,5,FALSE))</f>
        <v>#N/A</v>
      </c>
      <c r="Q69" s="55" t="e">
        <f>IF(K69="","",VLOOKUP(K69,名簿!B$8:L$106,6,FALSE))</f>
        <v>#N/A</v>
      </c>
    </row>
    <row r="70" spans="1:17" ht="3.75" customHeight="1" thickBot="1">
      <c r="A70" s="297"/>
      <c r="B70" s="297"/>
      <c r="C70" s="297"/>
      <c r="D70" s="297"/>
      <c r="E70" s="297"/>
      <c r="F70" s="297"/>
      <c r="G70" s="297"/>
      <c r="H70" s="297"/>
      <c r="I70" s="299"/>
      <c r="J70" s="298"/>
      <c r="K70" s="298"/>
      <c r="L70" s="298"/>
      <c r="M70" s="298"/>
      <c r="N70" s="298"/>
      <c r="O70" s="298"/>
      <c r="P70" s="298"/>
      <c r="Q70" s="298"/>
    </row>
    <row r="71" spans="1:17" ht="16.5" customHeight="1">
      <c r="A71" s="288" t="s">
        <v>25</v>
      </c>
      <c r="B71" s="289"/>
      <c r="C71" s="290">
        <f>+'一覧表 男子'!G24</f>
        <v>0</v>
      </c>
      <c r="D71" s="290"/>
      <c r="E71" s="49" t="s">
        <v>26</v>
      </c>
      <c r="F71" s="286">
        <f>+'一覧表 男子'!H24</f>
        <v>0</v>
      </c>
      <c r="G71" s="291"/>
      <c r="H71" s="292"/>
      <c r="I71" s="299"/>
      <c r="J71" s="302" t="s">
        <v>25</v>
      </c>
      <c r="K71" s="303"/>
      <c r="L71" s="286">
        <f>+'一覧表 男子'!I24</f>
        <v>0</v>
      </c>
      <c r="M71" s="287"/>
      <c r="N71" s="49" t="s">
        <v>26</v>
      </c>
      <c r="O71" s="286">
        <f>+'一覧表 男子'!J24</f>
        <v>0</v>
      </c>
      <c r="P71" s="291"/>
      <c r="Q71" s="292"/>
    </row>
    <row r="72" spans="1:17" ht="11.25" customHeight="1">
      <c r="A72" s="50" t="s">
        <v>27</v>
      </c>
      <c r="B72" s="296" t="s">
        <v>28</v>
      </c>
      <c r="C72" s="296"/>
      <c r="D72" s="296" t="s">
        <v>29</v>
      </c>
      <c r="E72" s="296"/>
      <c r="F72" s="296"/>
      <c r="G72" s="51" t="s">
        <v>3</v>
      </c>
      <c r="H72" s="52" t="s">
        <v>9</v>
      </c>
      <c r="I72" s="299"/>
      <c r="J72" s="50" t="s">
        <v>27</v>
      </c>
      <c r="K72" s="293" t="s">
        <v>28</v>
      </c>
      <c r="L72" s="295"/>
      <c r="M72" s="293" t="s">
        <v>29</v>
      </c>
      <c r="N72" s="294"/>
      <c r="O72" s="295"/>
      <c r="P72" s="51" t="s">
        <v>3</v>
      </c>
      <c r="Q72" s="52" t="s">
        <v>9</v>
      </c>
    </row>
    <row r="73" spans="1:17" ht="30.75" customHeight="1" thickBot="1">
      <c r="A73" s="53" t="e">
        <f>IF(B73="","",VLOOKUP(B73,名簿!B$8:G$106,4,FALSE))</f>
        <v>#N/A</v>
      </c>
      <c r="B73" s="300">
        <f>+'一覧表 男子'!$A24</f>
        <v>0</v>
      </c>
      <c r="C73" s="300"/>
      <c r="D73" s="301" t="e">
        <f>IF(B73="","",VLOOKUP(B73,名簿!B$8:G$106,2,FALSE))</f>
        <v>#N/A</v>
      </c>
      <c r="E73" s="301" t="e">
        <f>IF(D73="","",LOOKUP(D73,名簿!E$8:E$106,名簿!F$8:F$106))</f>
        <v>#N/A</v>
      </c>
      <c r="F73" s="301" t="e">
        <f>IF(E73="","",LOOKUP(E73,名簿!F$8:F$106,名簿!G$8:G$106))</f>
        <v>#N/A</v>
      </c>
      <c r="G73" s="54" t="e">
        <f>IF(B73="","",VLOOKUP(B73,名簿!B$8:G$106,5,FALSE))</f>
        <v>#N/A</v>
      </c>
      <c r="H73" s="55" t="e">
        <f>IF(B73="","",VLOOKUP(B73,名簿!B$8:G$106,6,FALSE))</f>
        <v>#N/A</v>
      </c>
      <c r="I73" s="299"/>
      <c r="J73" s="53" t="e">
        <f>IF(K73="","",VLOOKUP(K73,名簿!B$8:L$106,4,FALSE))</f>
        <v>#N/A</v>
      </c>
      <c r="K73" s="281">
        <f>+'一覧表 男子'!$A24</f>
        <v>0</v>
      </c>
      <c r="L73" s="282"/>
      <c r="M73" s="283" t="e">
        <f>IF(K73="","",VLOOKUP(K73,名簿!B$8:L$106,2,FALSE))</f>
        <v>#N/A</v>
      </c>
      <c r="N73" s="284"/>
      <c r="O73" s="285"/>
      <c r="P73" s="54" t="e">
        <f>IF(K73="","",VLOOKUP(K73,名簿!B$8:L$106,5,FALSE))</f>
        <v>#N/A</v>
      </c>
      <c r="Q73" s="55" t="e">
        <f>IF(K73="","",VLOOKUP(K73,名簿!B$8:L$106,6,FALSE))</f>
        <v>#N/A</v>
      </c>
    </row>
    <row r="74" spans="1:17" ht="3.75" customHeight="1" thickBot="1">
      <c r="A74" s="297"/>
      <c r="B74" s="297"/>
      <c r="C74" s="297"/>
      <c r="D74" s="297"/>
      <c r="E74" s="297"/>
      <c r="F74" s="297"/>
      <c r="G74" s="297"/>
      <c r="H74" s="297"/>
      <c r="I74" s="299"/>
      <c r="J74" s="298"/>
      <c r="K74" s="298"/>
      <c r="L74" s="298"/>
      <c r="M74" s="298"/>
      <c r="N74" s="298"/>
      <c r="O74" s="298"/>
      <c r="P74" s="298"/>
      <c r="Q74" s="298"/>
    </row>
    <row r="75" spans="1:17" ht="16.5" customHeight="1">
      <c r="A75" s="288" t="s">
        <v>25</v>
      </c>
      <c r="B75" s="289"/>
      <c r="C75" s="290">
        <f>+'一覧表 男子'!G25</f>
        <v>0</v>
      </c>
      <c r="D75" s="290"/>
      <c r="E75" s="49" t="s">
        <v>26</v>
      </c>
      <c r="F75" s="286">
        <f>+'一覧表 男子'!H25</f>
        <v>0</v>
      </c>
      <c r="G75" s="291"/>
      <c r="H75" s="292"/>
      <c r="I75" s="299"/>
      <c r="J75" s="302" t="s">
        <v>25</v>
      </c>
      <c r="K75" s="303"/>
      <c r="L75" s="286">
        <f>+'一覧表 男子'!I25</f>
        <v>0</v>
      </c>
      <c r="M75" s="287"/>
      <c r="N75" s="49" t="s">
        <v>26</v>
      </c>
      <c r="O75" s="286">
        <f>+'一覧表 男子'!J25</f>
        <v>0</v>
      </c>
      <c r="P75" s="291"/>
      <c r="Q75" s="292"/>
    </row>
    <row r="76" spans="1:17" ht="11.25" customHeight="1">
      <c r="A76" s="50" t="s">
        <v>27</v>
      </c>
      <c r="B76" s="296" t="s">
        <v>28</v>
      </c>
      <c r="C76" s="296"/>
      <c r="D76" s="296" t="s">
        <v>29</v>
      </c>
      <c r="E76" s="296"/>
      <c r="F76" s="296"/>
      <c r="G76" s="51" t="s">
        <v>3</v>
      </c>
      <c r="H76" s="52" t="s">
        <v>9</v>
      </c>
      <c r="I76" s="299"/>
      <c r="J76" s="50" t="s">
        <v>27</v>
      </c>
      <c r="K76" s="293" t="s">
        <v>28</v>
      </c>
      <c r="L76" s="295"/>
      <c r="M76" s="293" t="s">
        <v>29</v>
      </c>
      <c r="N76" s="294"/>
      <c r="O76" s="295"/>
      <c r="P76" s="51" t="s">
        <v>3</v>
      </c>
      <c r="Q76" s="52" t="s">
        <v>9</v>
      </c>
    </row>
    <row r="77" spans="1:17" ht="30.75" customHeight="1" thickBot="1">
      <c r="A77" s="53" t="e">
        <f>IF(B77="","",VLOOKUP(B77,名簿!B$8:G$106,4,FALSE))</f>
        <v>#N/A</v>
      </c>
      <c r="B77" s="300">
        <f>+'一覧表 男子'!$A25</f>
        <v>0</v>
      </c>
      <c r="C77" s="300"/>
      <c r="D77" s="301" t="e">
        <f>IF(B77="","",VLOOKUP(B77,名簿!B$8:G$106,2,FALSE))</f>
        <v>#N/A</v>
      </c>
      <c r="E77" s="301" t="e">
        <f>IF(D77="","",LOOKUP(D77,名簿!E$8:E$106,名簿!F$8:F$106))</f>
        <v>#N/A</v>
      </c>
      <c r="F77" s="301" t="e">
        <f>IF(E77="","",LOOKUP(E77,名簿!F$8:F$106,名簿!G$8:G$106))</f>
        <v>#N/A</v>
      </c>
      <c r="G77" s="54" t="e">
        <f>IF(B77="","",VLOOKUP(B77,名簿!B$8:G$106,5,FALSE))</f>
        <v>#N/A</v>
      </c>
      <c r="H77" s="55" t="e">
        <f>IF(B77="","",VLOOKUP(B77,名簿!B$8:G$106,6,FALSE))</f>
        <v>#N/A</v>
      </c>
      <c r="I77" s="299"/>
      <c r="J77" s="53" t="e">
        <f>IF(K77="","",VLOOKUP(K77,名簿!B$8:L$106,4,FALSE))</f>
        <v>#N/A</v>
      </c>
      <c r="K77" s="281">
        <f>+'一覧表 男子'!$A25</f>
        <v>0</v>
      </c>
      <c r="L77" s="282"/>
      <c r="M77" s="283" t="e">
        <f>IF(K77="","",VLOOKUP(K77,名簿!B$8:L$106,2,FALSE))</f>
        <v>#N/A</v>
      </c>
      <c r="N77" s="284"/>
      <c r="O77" s="285"/>
      <c r="P77" s="54" t="e">
        <f>IF(K77="","",VLOOKUP(K77,名簿!B$8:L$106,5,FALSE))</f>
        <v>#N/A</v>
      </c>
      <c r="Q77" s="55" t="e">
        <f>IF(K77="","",VLOOKUP(K77,名簿!B$8:L$106,6,FALSE))</f>
        <v>#N/A</v>
      </c>
    </row>
    <row r="78" spans="1:17" ht="3.75" customHeight="1" thickBot="1">
      <c r="A78" s="297"/>
      <c r="B78" s="297"/>
      <c r="C78" s="297"/>
      <c r="D78" s="297"/>
      <c r="E78" s="297"/>
      <c r="F78" s="297"/>
      <c r="G78" s="297"/>
      <c r="H78" s="297"/>
      <c r="I78" s="299"/>
      <c r="J78" s="298"/>
      <c r="K78" s="298"/>
      <c r="L78" s="298"/>
      <c r="M78" s="298"/>
      <c r="N78" s="298"/>
      <c r="O78" s="298"/>
      <c r="P78" s="298"/>
      <c r="Q78" s="298"/>
    </row>
    <row r="79" spans="1:17" ht="16.5" customHeight="1">
      <c r="A79" s="288" t="s">
        <v>25</v>
      </c>
      <c r="B79" s="289"/>
      <c r="C79" s="290">
        <f>+'一覧表 男子'!G26</f>
        <v>0</v>
      </c>
      <c r="D79" s="290"/>
      <c r="E79" s="49" t="s">
        <v>26</v>
      </c>
      <c r="F79" s="286">
        <f>+'一覧表 男子'!H26</f>
        <v>0</v>
      </c>
      <c r="G79" s="291"/>
      <c r="H79" s="292"/>
      <c r="I79" s="299"/>
      <c r="J79" s="302" t="s">
        <v>25</v>
      </c>
      <c r="K79" s="303"/>
      <c r="L79" s="286">
        <f>+'一覧表 男子'!I26</f>
        <v>0</v>
      </c>
      <c r="M79" s="287"/>
      <c r="N79" s="49" t="s">
        <v>26</v>
      </c>
      <c r="O79" s="286">
        <f>+'一覧表 男子'!J26</f>
        <v>0</v>
      </c>
      <c r="P79" s="291"/>
      <c r="Q79" s="292"/>
    </row>
    <row r="80" spans="1:17" ht="11.25" customHeight="1">
      <c r="A80" s="50" t="s">
        <v>27</v>
      </c>
      <c r="B80" s="296" t="s">
        <v>28</v>
      </c>
      <c r="C80" s="296"/>
      <c r="D80" s="296" t="s">
        <v>29</v>
      </c>
      <c r="E80" s="296"/>
      <c r="F80" s="296"/>
      <c r="G80" s="51" t="s">
        <v>3</v>
      </c>
      <c r="H80" s="52" t="s">
        <v>9</v>
      </c>
      <c r="I80" s="299"/>
      <c r="J80" s="50" t="s">
        <v>27</v>
      </c>
      <c r="K80" s="293" t="s">
        <v>28</v>
      </c>
      <c r="L80" s="295"/>
      <c r="M80" s="293" t="s">
        <v>29</v>
      </c>
      <c r="N80" s="294"/>
      <c r="O80" s="295"/>
      <c r="P80" s="51" t="s">
        <v>3</v>
      </c>
      <c r="Q80" s="52" t="s">
        <v>9</v>
      </c>
    </row>
    <row r="81" spans="1:17" ht="30.75" customHeight="1" thickBot="1">
      <c r="A81" s="53" t="e">
        <f>IF(B81="","",VLOOKUP(B81,名簿!B$8:G$106,4,FALSE))</f>
        <v>#N/A</v>
      </c>
      <c r="B81" s="300">
        <f>+'一覧表 男子'!$A26</f>
        <v>0</v>
      </c>
      <c r="C81" s="300"/>
      <c r="D81" s="301" t="e">
        <f>IF(B81="","",VLOOKUP(B81,名簿!B$8:G$106,2,FALSE))</f>
        <v>#N/A</v>
      </c>
      <c r="E81" s="301" t="e">
        <f>IF(D81="","",LOOKUP(D81,名簿!E$8:E$106,名簿!F$8:F$106))</f>
        <v>#N/A</v>
      </c>
      <c r="F81" s="301" t="e">
        <f>IF(E81="","",LOOKUP(E81,名簿!F$8:F$106,名簿!G$8:G$106))</f>
        <v>#N/A</v>
      </c>
      <c r="G81" s="54" t="e">
        <f>IF(B81="","",VLOOKUP(B81,名簿!B$8:G$106,5,FALSE))</f>
        <v>#N/A</v>
      </c>
      <c r="H81" s="55" t="e">
        <f>IF(B81="","",VLOOKUP(B81,名簿!B$8:G$106,6,FALSE))</f>
        <v>#N/A</v>
      </c>
      <c r="I81" s="299"/>
      <c r="J81" s="53" t="e">
        <f>IF(K81="","",VLOOKUP(K81,名簿!B$8:L$106,4,FALSE))</f>
        <v>#N/A</v>
      </c>
      <c r="K81" s="281">
        <f>+'一覧表 男子'!$A26</f>
        <v>0</v>
      </c>
      <c r="L81" s="282"/>
      <c r="M81" s="283" t="e">
        <f>IF(K81="","",VLOOKUP(K81,名簿!B$8:L$106,2,FALSE))</f>
        <v>#N/A</v>
      </c>
      <c r="N81" s="284"/>
      <c r="O81" s="285"/>
      <c r="P81" s="54" t="e">
        <f>IF(K81="","",VLOOKUP(K81,名簿!B$8:L$106,5,FALSE))</f>
        <v>#N/A</v>
      </c>
      <c r="Q81" s="55" t="e">
        <f>IF(K81="","",VLOOKUP(K81,名簿!B$8:L$106,6,FALSE))</f>
        <v>#N/A</v>
      </c>
    </row>
    <row r="82" spans="1:17" ht="3.75" customHeight="1" thickBot="1">
      <c r="A82" s="297"/>
      <c r="B82" s="297"/>
      <c r="C82" s="297"/>
      <c r="D82" s="297"/>
      <c r="E82" s="297"/>
      <c r="F82" s="297"/>
      <c r="G82" s="297"/>
      <c r="H82" s="297"/>
      <c r="I82" s="299"/>
      <c r="J82" s="298"/>
      <c r="K82" s="298"/>
      <c r="L82" s="298"/>
      <c r="M82" s="298"/>
      <c r="N82" s="298"/>
      <c r="O82" s="298"/>
      <c r="P82" s="298"/>
      <c r="Q82" s="298"/>
    </row>
    <row r="83" spans="1:17" ht="16.5" customHeight="1">
      <c r="A83" s="288" t="s">
        <v>25</v>
      </c>
      <c r="B83" s="289"/>
      <c r="C83" s="290">
        <f>+'一覧表 男子'!G27</f>
        <v>0</v>
      </c>
      <c r="D83" s="290"/>
      <c r="E83" s="49" t="s">
        <v>26</v>
      </c>
      <c r="F83" s="286">
        <f>+'一覧表 男子'!H27</f>
        <v>0</v>
      </c>
      <c r="G83" s="291"/>
      <c r="H83" s="292"/>
      <c r="I83" s="299"/>
      <c r="J83" s="302" t="s">
        <v>25</v>
      </c>
      <c r="K83" s="303"/>
      <c r="L83" s="286">
        <f>+'一覧表 男子'!I27</f>
        <v>0</v>
      </c>
      <c r="M83" s="287"/>
      <c r="N83" s="49" t="s">
        <v>26</v>
      </c>
      <c r="O83" s="286">
        <f>+'一覧表 男子'!J27</f>
        <v>0</v>
      </c>
      <c r="P83" s="291"/>
      <c r="Q83" s="292"/>
    </row>
    <row r="84" spans="1:17" ht="11.25" customHeight="1">
      <c r="A84" s="50" t="s">
        <v>27</v>
      </c>
      <c r="B84" s="296" t="s">
        <v>28</v>
      </c>
      <c r="C84" s="296"/>
      <c r="D84" s="296" t="s">
        <v>29</v>
      </c>
      <c r="E84" s="296"/>
      <c r="F84" s="296"/>
      <c r="G84" s="51" t="s">
        <v>3</v>
      </c>
      <c r="H84" s="52" t="s">
        <v>9</v>
      </c>
      <c r="I84" s="299"/>
      <c r="J84" s="50" t="s">
        <v>27</v>
      </c>
      <c r="K84" s="293" t="s">
        <v>28</v>
      </c>
      <c r="L84" s="295"/>
      <c r="M84" s="293" t="s">
        <v>29</v>
      </c>
      <c r="N84" s="294"/>
      <c r="O84" s="295"/>
      <c r="P84" s="51" t="s">
        <v>3</v>
      </c>
      <c r="Q84" s="52" t="s">
        <v>9</v>
      </c>
    </row>
    <row r="85" spans="1:17" ht="30.75" customHeight="1" thickBot="1">
      <c r="A85" s="53" t="e">
        <f>IF(B85="","",VLOOKUP(B85,名簿!B$8:G$106,4,FALSE))</f>
        <v>#N/A</v>
      </c>
      <c r="B85" s="300">
        <f>+'一覧表 男子'!$A27</f>
        <v>0</v>
      </c>
      <c r="C85" s="300"/>
      <c r="D85" s="301" t="e">
        <f>IF(B85="","",VLOOKUP(B85,名簿!B$8:G$106,2,FALSE))</f>
        <v>#N/A</v>
      </c>
      <c r="E85" s="301" t="e">
        <f>IF(D85="","",LOOKUP(D85,名簿!E$8:E$106,名簿!F$8:F$106))</f>
        <v>#N/A</v>
      </c>
      <c r="F85" s="301" t="e">
        <f>IF(E85="","",LOOKUP(E85,名簿!F$8:F$106,名簿!G$8:G$106))</f>
        <v>#N/A</v>
      </c>
      <c r="G85" s="54" t="e">
        <f>IF(B85="","",VLOOKUP(B85,名簿!B$8:G$106,5,FALSE))</f>
        <v>#N/A</v>
      </c>
      <c r="H85" s="55" t="e">
        <f>IF(B85="","",VLOOKUP(B85,名簿!B$8:G$106,6,FALSE))</f>
        <v>#N/A</v>
      </c>
      <c r="I85" s="299"/>
      <c r="J85" s="53" t="e">
        <f>IF(K85="","",VLOOKUP(K85,名簿!B$8:L$106,4,FALSE))</f>
        <v>#N/A</v>
      </c>
      <c r="K85" s="281">
        <f>+'一覧表 男子'!$A27</f>
        <v>0</v>
      </c>
      <c r="L85" s="282"/>
      <c r="M85" s="283" t="e">
        <f>IF(K85="","",VLOOKUP(K85,名簿!B$8:L$106,2,FALSE))</f>
        <v>#N/A</v>
      </c>
      <c r="N85" s="284"/>
      <c r="O85" s="285"/>
      <c r="P85" s="54" t="e">
        <f>IF(K85="","",VLOOKUP(K85,名簿!B$8:L$106,5,FALSE))</f>
        <v>#N/A</v>
      </c>
      <c r="Q85" s="55" t="e">
        <f>IF(K85="","",VLOOKUP(K85,名簿!B$8:L$106,6,FALSE))</f>
        <v>#N/A</v>
      </c>
    </row>
    <row r="86" spans="1:17" ht="3.75" customHeight="1" thickBot="1">
      <c r="A86" s="297"/>
      <c r="B86" s="297"/>
      <c r="C86" s="297"/>
      <c r="D86" s="297"/>
      <c r="E86" s="297"/>
      <c r="F86" s="297"/>
      <c r="G86" s="297"/>
      <c r="H86" s="297"/>
      <c r="I86" s="299"/>
      <c r="J86" s="298"/>
      <c r="K86" s="298"/>
      <c r="L86" s="298"/>
      <c r="M86" s="298"/>
      <c r="N86" s="298"/>
      <c r="O86" s="298"/>
      <c r="P86" s="298"/>
      <c r="Q86" s="298"/>
    </row>
    <row r="87" spans="1:17" ht="16.5" customHeight="1">
      <c r="A87" s="288" t="s">
        <v>25</v>
      </c>
      <c r="B87" s="289"/>
      <c r="C87" s="290">
        <f>+'一覧表 男子'!G28</f>
        <v>0</v>
      </c>
      <c r="D87" s="290"/>
      <c r="E87" s="49" t="s">
        <v>26</v>
      </c>
      <c r="F87" s="286">
        <f>+'一覧表 男子'!H28</f>
        <v>0</v>
      </c>
      <c r="G87" s="291"/>
      <c r="H87" s="292"/>
      <c r="I87" s="299"/>
      <c r="J87" s="302" t="s">
        <v>25</v>
      </c>
      <c r="K87" s="303"/>
      <c r="L87" s="286">
        <f>+'一覧表 男子'!I28</f>
        <v>0</v>
      </c>
      <c r="M87" s="287"/>
      <c r="N87" s="49" t="s">
        <v>26</v>
      </c>
      <c r="O87" s="286">
        <f>+'一覧表 男子'!J28</f>
        <v>0</v>
      </c>
      <c r="P87" s="291"/>
      <c r="Q87" s="292"/>
    </row>
    <row r="88" spans="1:17" ht="11.25" customHeight="1">
      <c r="A88" s="50" t="s">
        <v>27</v>
      </c>
      <c r="B88" s="296" t="s">
        <v>28</v>
      </c>
      <c r="C88" s="296"/>
      <c r="D88" s="296" t="s">
        <v>29</v>
      </c>
      <c r="E88" s="296"/>
      <c r="F88" s="296"/>
      <c r="G88" s="51" t="s">
        <v>3</v>
      </c>
      <c r="H88" s="52" t="s">
        <v>9</v>
      </c>
      <c r="I88" s="299"/>
      <c r="J88" s="50" t="s">
        <v>27</v>
      </c>
      <c r="K88" s="293" t="s">
        <v>28</v>
      </c>
      <c r="L88" s="295"/>
      <c r="M88" s="293" t="s">
        <v>29</v>
      </c>
      <c r="N88" s="294"/>
      <c r="O88" s="295"/>
      <c r="P88" s="51" t="s">
        <v>3</v>
      </c>
      <c r="Q88" s="52" t="s">
        <v>9</v>
      </c>
    </row>
    <row r="89" spans="1:17" ht="30.75" customHeight="1" thickBot="1">
      <c r="A89" s="53" t="e">
        <f>IF(B89="","",VLOOKUP(B89,名簿!B$8:G$106,4,FALSE))</f>
        <v>#N/A</v>
      </c>
      <c r="B89" s="300">
        <f>+'一覧表 男子'!$A28</f>
        <v>0</v>
      </c>
      <c r="C89" s="300"/>
      <c r="D89" s="301" t="e">
        <f>IF(B89="","",VLOOKUP(B89,名簿!B$8:G$106,2,FALSE))</f>
        <v>#N/A</v>
      </c>
      <c r="E89" s="301" t="e">
        <f>IF(D89="","",LOOKUP(D89,名簿!E$8:E$106,名簿!F$8:F$106))</f>
        <v>#N/A</v>
      </c>
      <c r="F89" s="301" t="e">
        <f>IF(E89="","",LOOKUP(E89,名簿!F$8:F$106,名簿!G$8:G$106))</f>
        <v>#N/A</v>
      </c>
      <c r="G89" s="54" t="e">
        <f>IF(B89="","",VLOOKUP(B89,名簿!B$8:G$106,5,FALSE))</f>
        <v>#N/A</v>
      </c>
      <c r="H89" s="55" t="e">
        <f>IF(B89="","",VLOOKUP(B89,名簿!B$8:G$106,6,FALSE))</f>
        <v>#N/A</v>
      </c>
      <c r="I89" s="299"/>
      <c r="J89" s="53" t="e">
        <f>IF(K89="","",VLOOKUP(K89,名簿!B$8:L$106,4,FALSE))</f>
        <v>#N/A</v>
      </c>
      <c r="K89" s="281">
        <f>+'一覧表 男子'!$A28</f>
        <v>0</v>
      </c>
      <c r="L89" s="282"/>
      <c r="M89" s="283" t="e">
        <f>IF(K89="","",VLOOKUP(K89,名簿!B$8:L$106,2,FALSE))</f>
        <v>#N/A</v>
      </c>
      <c r="N89" s="284"/>
      <c r="O89" s="285"/>
      <c r="P89" s="54" t="e">
        <f>IF(K89="","",VLOOKUP(K89,名簿!B$8:L$106,5,FALSE))</f>
        <v>#N/A</v>
      </c>
      <c r="Q89" s="55" t="e">
        <f>IF(K89="","",VLOOKUP(K89,名簿!B$8:L$106,6,FALSE))</f>
        <v>#N/A</v>
      </c>
    </row>
    <row r="90" spans="1:17" ht="3.75" customHeight="1" thickBot="1">
      <c r="A90" s="297"/>
      <c r="B90" s="297"/>
      <c r="C90" s="297"/>
      <c r="D90" s="297"/>
      <c r="E90" s="297"/>
      <c r="F90" s="297"/>
      <c r="G90" s="297"/>
      <c r="H90" s="297"/>
      <c r="I90" s="299"/>
      <c r="J90" s="298"/>
      <c r="K90" s="298"/>
      <c r="L90" s="298"/>
      <c r="M90" s="298"/>
      <c r="N90" s="298"/>
      <c r="O90" s="298"/>
      <c r="P90" s="298"/>
      <c r="Q90" s="298"/>
    </row>
    <row r="91" spans="1:17" ht="16.5" customHeight="1">
      <c r="A91" s="288" t="s">
        <v>25</v>
      </c>
      <c r="B91" s="289"/>
      <c r="C91" s="290">
        <f>+'一覧表 男子'!G29</f>
        <v>0</v>
      </c>
      <c r="D91" s="290"/>
      <c r="E91" s="49" t="s">
        <v>26</v>
      </c>
      <c r="F91" s="286">
        <f>+'一覧表 男子'!H29</f>
        <v>0</v>
      </c>
      <c r="G91" s="291"/>
      <c r="H91" s="292"/>
      <c r="I91" s="299"/>
      <c r="J91" s="302" t="s">
        <v>25</v>
      </c>
      <c r="K91" s="303"/>
      <c r="L91" s="286">
        <f>+'一覧表 男子'!I29</f>
        <v>0</v>
      </c>
      <c r="M91" s="287"/>
      <c r="N91" s="49" t="s">
        <v>26</v>
      </c>
      <c r="O91" s="286">
        <f>+'一覧表 男子'!J29</f>
        <v>0</v>
      </c>
      <c r="P91" s="291"/>
      <c r="Q91" s="292"/>
    </row>
    <row r="92" spans="1:17" ht="11.25" customHeight="1">
      <c r="A92" s="50" t="s">
        <v>27</v>
      </c>
      <c r="B92" s="296" t="s">
        <v>28</v>
      </c>
      <c r="C92" s="296"/>
      <c r="D92" s="296" t="s">
        <v>29</v>
      </c>
      <c r="E92" s="296"/>
      <c r="F92" s="296"/>
      <c r="G92" s="51" t="s">
        <v>3</v>
      </c>
      <c r="H92" s="52" t="s">
        <v>9</v>
      </c>
      <c r="I92" s="299"/>
      <c r="J92" s="50" t="s">
        <v>27</v>
      </c>
      <c r="K92" s="293" t="s">
        <v>28</v>
      </c>
      <c r="L92" s="295"/>
      <c r="M92" s="293" t="s">
        <v>29</v>
      </c>
      <c r="N92" s="294"/>
      <c r="O92" s="295"/>
      <c r="P92" s="51" t="s">
        <v>3</v>
      </c>
      <c r="Q92" s="52" t="s">
        <v>9</v>
      </c>
    </row>
    <row r="93" spans="1:17" ht="30.75" customHeight="1" thickBot="1">
      <c r="A93" s="53" t="e">
        <f>IF(B93="","",VLOOKUP(B93,名簿!B$8:G$106,4,FALSE))</f>
        <v>#N/A</v>
      </c>
      <c r="B93" s="300">
        <f>+'一覧表 男子'!$A29</f>
        <v>0</v>
      </c>
      <c r="C93" s="300"/>
      <c r="D93" s="301" t="e">
        <f>IF(B93="","",VLOOKUP(B93,名簿!B$8:G$106,2,FALSE))</f>
        <v>#N/A</v>
      </c>
      <c r="E93" s="301" t="e">
        <f>IF(D93="","",LOOKUP(D93,名簿!E$8:E$106,名簿!F$8:F$106))</f>
        <v>#N/A</v>
      </c>
      <c r="F93" s="301" t="e">
        <f>IF(E93="","",LOOKUP(E93,名簿!F$8:F$106,名簿!G$8:G$106))</f>
        <v>#N/A</v>
      </c>
      <c r="G93" s="54" t="e">
        <f>IF(B93="","",VLOOKUP(B93,名簿!B$8:G$106,5,FALSE))</f>
        <v>#N/A</v>
      </c>
      <c r="H93" s="55" t="e">
        <f>IF(B93="","",VLOOKUP(B93,名簿!B$8:G$106,6,FALSE))</f>
        <v>#N/A</v>
      </c>
      <c r="I93" s="299"/>
      <c r="J93" s="53" t="e">
        <f>IF(K93="","",VLOOKUP(K93,名簿!B$8:L$106,4,FALSE))</f>
        <v>#N/A</v>
      </c>
      <c r="K93" s="281">
        <f>+'一覧表 男子'!$A29</f>
        <v>0</v>
      </c>
      <c r="L93" s="282"/>
      <c r="M93" s="283" t="e">
        <f>IF(K93="","",VLOOKUP(K93,名簿!B$8:L$106,2,FALSE))</f>
        <v>#N/A</v>
      </c>
      <c r="N93" s="284"/>
      <c r="O93" s="285"/>
      <c r="P93" s="54" t="e">
        <f>IF(K93="","",VLOOKUP(K93,名簿!B$8:L$106,5,FALSE))</f>
        <v>#N/A</v>
      </c>
      <c r="Q93" s="55" t="e">
        <f>IF(K93="","",VLOOKUP(K93,名簿!B$8:L$106,6,FALSE))</f>
        <v>#N/A</v>
      </c>
    </row>
    <row r="94" spans="1:17" ht="3.75" customHeight="1" thickBot="1">
      <c r="A94" s="297"/>
      <c r="B94" s="297"/>
      <c r="C94" s="297"/>
      <c r="D94" s="297"/>
      <c r="E94" s="297"/>
      <c r="F94" s="297"/>
      <c r="G94" s="297"/>
      <c r="H94" s="297"/>
      <c r="I94" s="299"/>
      <c r="J94" s="298"/>
      <c r="K94" s="298"/>
      <c r="L94" s="298"/>
      <c r="M94" s="298"/>
      <c r="N94" s="298"/>
      <c r="O94" s="298"/>
      <c r="P94" s="298"/>
      <c r="Q94" s="298"/>
    </row>
    <row r="95" spans="1:17" ht="16.5" customHeight="1">
      <c r="A95" s="288" t="s">
        <v>25</v>
      </c>
      <c r="B95" s="289"/>
      <c r="C95" s="290">
        <f>+'一覧表 男子'!G30</f>
        <v>0</v>
      </c>
      <c r="D95" s="290"/>
      <c r="E95" s="49" t="s">
        <v>26</v>
      </c>
      <c r="F95" s="286">
        <f>+'一覧表 男子'!H30</f>
        <v>0</v>
      </c>
      <c r="G95" s="291"/>
      <c r="H95" s="292"/>
      <c r="I95" s="299"/>
      <c r="J95" s="302" t="s">
        <v>25</v>
      </c>
      <c r="K95" s="303"/>
      <c r="L95" s="286">
        <f>+'一覧表 男子'!I30</f>
        <v>0</v>
      </c>
      <c r="M95" s="287"/>
      <c r="N95" s="49" t="s">
        <v>26</v>
      </c>
      <c r="O95" s="286">
        <f>+'一覧表 男子'!J30</f>
        <v>0</v>
      </c>
      <c r="P95" s="291"/>
      <c r="Q95" s="292"/>
    </row>
    <row r="96" spans="1:17" ht="11.25" customHeight="1">
      <c r="A96" s="50" t="s">
        <v>27</v>
      </c>
      <c r="B96" s="296" t="s">
        <v>28</v>
      </c>
      <c r="C96" s="296"/>
      <c r="D96" s="296" t="s">
        <v>29</v>
      </c>
      <c r="E96" s="296"/>
      <c r="F96" s="296"/>
      <c r="G96" s="51" t="s">
        <v>3</v>
      </c>
      <c r="H96" s="52" t="s">
        <v>9</v>
      </c>
      <c r="I96" s="299"/>
      <c r="J96" s="50" t="s">
        <v>27</v>
      </c>
      <c r="K96" s="293" t="s">
        <v>28</v>
      </c>
      <c r="L96" s="295"/>
      <c r="M96" s="293" t="s">
        <v>29</v>
      </c>
      <c r="N96" s="294"/>
      <c r="O96" s="295"/>
      <c r="P96" s="51" t="s">
        <v>3</v>
      </c>
      <c r="Q96" s="52" t="s">
        <v>9</v>
      </c>
    </row>
    <row r="97" spans="1:17" ht="30.75" customHeight="1" thickBot="1">
      <c r="A97" s="53" t="e">
        <f>IF(B97="","",VLOOKUP(B97,名簿!B$8:G$106,4,FALSE))</f>
        <v>#N/A</v>
      </c>
      <c r="B97" s="300">
        <f>+'一覧表 男子'!$A30</f>
        <v>0</v>
      </c>
      <c r="C97" s="300"/>
      <c r="D97" s="301" t="e">
        <f>IF(B97="","",VLOOKUP(B97,名簿!B$8:G$106,2,FALSE))</f>
        <v>#N/A</v>
      </c>
      <c r="E97" s="301" t="e">
        <f>IF(D97="","",LOOKUP(D97,名簿!E$8:E$106,名簿!F$8:F$106))</f>
        <v>#N/A</v>
      </c>
      <c r="F97" s="301" t="e">
        <f>IF(E97="","",LOOKUP(E97,名簿!F$8:F$106,名簿!G$8:G$106))</f>
        <v>#N/A</v>
      </c>
      <c r="G97" s="54" t="e">
        <f>IF(B97="","",VLOOKUP(B97,名簿!B$8:G$106,5,FALSE))</f>
        <v>#N/A</v>
      </c>
      <c r="H97" s="55" t="e">
        <f>IF(B97="","",VLOOKUP(B97,名簿!B$8:G$106,6,FALSE))</f>
        <v>#N/A</v>
      </c>
      <c r="I97" s="299"/>
      <c r="J97" s="53" t="e">
        <f>IF(K97="","",VLOOKUP(K97,名簿!B$8:L$106,4,FALSE))</f>
        <v>#N/A</v>
      </c>
      <c r="K97" s="281">
        <f>+'一覧表 男子'!$A30</f>
        <v>0</v>
      </c>
      <c r="L97" s="282"/>
      <c r="M97" s="283" t="e">
        <f>IF(K97="","",VLOOKUP(K97,名簿!B$8:L$106,2,FALSE))</f>
        <v>#N/A</v>
      </c>
      <c r="N97" s="284"/>
      <c r="O97" s="285"/>
      <c r="P97" s="54" t="e">
        <f>IF(K97="","",VLOOKUP(K97,名簿!B$8:L$106,5,FALSE))</f>
        <v>#N/A</v>
      </c>
      <c r="Q97" s="55" t="e">
        <f>IF(K97="","",VLOOKUP(K97,名簿!B$8:L$106,6,FALSE))</f>
        <v>#N/A</v>
      </c>
    </row>
    <row r="98" spans="1:17" ht="3.75" customHeight="1" thickBot="1">
      <c r="A98" s="297"/>
      <c r="B98" s="297"/>
      <c r="C98" s="297"/>
      <c r="D98" s="297"/>
      <c r="E98" s="297"/>
      <c r="F98" s="297"/>
      <c r="G98" s="297"/>
      <c r="H98" s="297"/>
      <c r="I98" s="299"/>
      <c r="J98" s="298"/>
      <c r="K98" s="298"/>
      <c r="L98" s="298"/>
      <c r="M98" s="298"/>
      <c r="N98" s="298"/>
      <c r="O98" s="298"/>
      <c r="P98" s="298"/>
      <c r="Q98" s="298"/>
    </row>
    <row r="99" spans="1:17" ht="16.5" customHeight="1">
      <c r="A99" s="288" t="s">
        <v>25</v>
      </c>
      <c r="B99" s="289"/>
      <c r="C99" s="290">
        <f>+'一覧表 男子'!G31</f>
        <v>0</v>
      </c>
      <c r="D99" s="290"/>
      <c r="E99" s="49" t="s">
        <v>26</v>
      </c>
      <c r="F99" s="286">
        <f>+'一覧表 男子'!H31</f>
        <v>0</v>
      </c>
      <c r="G99" s="291"/>
      <c r="H99" s="292"/>
      <c r="I99" s="299"/>
      <c r="J99" s="302" t="s">
        <v>25</v>
      </c>
      <c r="K99" s="303"/>
      <c r="L99" s="286">
        <f>+'一覧表 男子'!I31</f>
        <v>0</v>
      </c>
      <c r="M99" s="287"/>
      <c r="N99" s="49" t="s">
        <v>26</v>
      </c>
      <c r="O99" s="286">
        <f>+'一覧表 男子'!J31</f>
        <v>0</v>
      </c>
      <c r="P99" s="291"/>
      <c r="Q99" s="292"/>
    </row>
    <row r="100" spans="1:17" ht="11.25" customHeight="1">
      <c r="A100" s="50" t="s">
        <v>27</v>
      </c>
      <c r="B100" s="296" t="s">
        <v>28</v>
      </c>
      <c r="C100" s="296"/>
      <c r="D100" s="296" t="s">
        <v>29</v>
      </c>
      <c r="E100" s="296"/>
      <c r="F100" s="296"/>
      <c r="G100" s="51" t="s">
        <v>3</v>
      </c>
      <c r="H100" s="52" t="s">
        <v>9</v>
      </c>
      <c r="I100" s="299"/>
      <c r="J100" s="50" t="s">
        <v>27</v>
      </c>
      <c r="K100" s="293" t="s">
        <v>28</v>
      </c>
      <c r="L100" s="295"/>
      <c r="M100" s="293" t="s">
        <v>29</v>
      </c>
      <c r="N100" s="294"/>
      <c r="O100" s="295"/>
      <c r="P100" s="51" t="s">
        <v>3</v>
      </c>
      <c r="Q100" s="52" t="s">
        <v>9</v>
      </c>
    </row>
    <row r="101" spans="1:17" ht="30.75" customHeight="1" thickBot="1">
      <c r="A101" s="53" t="e">
        <f>IF(B101="","",VLOOKUP(B101,名簿!B$8:G$106,4,FALSE))</f>
        <v>#N/A</v>
      </c>
      <c r="B101" s="300">
        <f>+'一覧表 男子'!$A31</f>
        <v>0</v>
      </c>
      <c r="C101" s="300"/>
      <c r="D101" s="301" t="e">
        <f>IF(B101="","",VLOOKUP(B101,名簿!B$8:G$106,2,FALSE))</f>
        <v>#N/A</v>
      </c>
      <c r="E101" s="301" t="e">
        <f>IF(D101="","",LOOKUP(D101,名簿!E$8:E$106,名簿!F$8:F$106))</f>
        <v>#N/A</v>
      </c>
      <c r="F101" s="301" t="e">
        <f>IF(E101="","",LOOKUP(E101,名簿!F$8:F$106,名簿!G$8:G$106))</f>
        <v>#N/A</v>
      </c>
      <c r="G101" s="54" t="e">
        <f>IF(B101="","",VLOOKUP(B101,名簿!B$8:G$106,5,FALSE))</f>
        <v>#N/A</v>
      </c>
      <c r="H101" s="55" t="e">
        <f>IF(B101="","",VLOOKUP(B101,名簿!B$8:G$106,6,FALSE))</f>
        <v>#N/A</v>
      </c>
      <c r="I101" s="299"/>
      <c r="J101" s="53" t="e">
        <f>IF(K101="","",VLOOKUP(K101,名簿!B$8:L$106,4,FALSE))</f>
        <v>#N/A</v>
      </c>
      <c r="K101" s="281">
        <f>+'一覧表 男子'!$A31</f>
        <v>0</v>
      </c>
      <c r="L101" s="282"/>
      <c r="M101" s="283" t="e">
        <f>IF(K101="","",VLOOKUP(K101,名簿!B$8:L$106,2,FALSE))</f>
        <v>#N/A</v>
      </c>
      <c r="N101" s="284"/>
      <c r="O101" s="285"/>
      <c r="P101" s="54" t="e">
        <f>IF(K101="","",VLOOKUP(K101,名簿!B$8:L$106,5,FALSE))</f>
        <v>#N/A</v>
      </c>
      <c r="Q101" s="55" t="e">
        <f>IF(K101="","",VLOOKUP(K101,名簿!B$8:L$106,6,FALSE))</f>
        <v>#N/A</v>
      </c>
    </row>
    <row r="102" spans="1:17" ht="3.75" customHeight="1" thickBot="1">
      <c r="A102" s="297"/>
      <c r="B102" s="297"/>
      <c r="C102" s="297"/>
      <c r="D102" s="297"/>
      <c r="E102" s="297"/>
      <c r="F102" s="297"/>
      <c r="G102" s="297"/>
      <c r="H102" s="297"/>
      <c r="I102" s="299"/>
      <c r="J102" s="298"/>
      <c r="K102" s="298"/>
      <c r="L102" s="298"/>
      <c r="M102" s="298"/>
      <c r="N102" s="298"/>
      <c r="O102" s="298"/>
      <c r="P102" s="298"/>
      <c r="Q102" s="298"/>
    </row>
    <row r="103" spans="1:17" ht="16.5" customHeight="1">
      <c r="A103" s="288" t="s">
        <v>25</v>
      </c>
      <c r="B103" s="289"/>
      <c r="C103" s="290">
        <f>+'一覧表 男子'!G32</f>
        <v>0</v>
      </c>
      <c r="D103" s="290"/>
      <c r="E103" s="49" t="s">
        <v>26</v>
      </c>
      <c r="F103" s="286">
        <f>+'一覧表 男子'!H32</f>
        <v>0</v>
      </c>
      <c r="G103" s="291"/>
      <c r="H103" s="292"/>
      <c r="I103" s="299"/>
      <c r="J103" s="302" t="s">
        <v>25</v>
      </c>
      <c r="K103" s="303"/>
      <c r="L103" s="286">
        <f>+'一覧表 男子'!I32</f>
        <v>0</v>
      </c>
      <c r="M103" s="287"/>
      <c r="N103" s="49" t="s">
        <v>26</v>
      </c>
      <c r="O103" s="286">
        <f>+'一覧表 男子'!J32</f>
        <v>0</v>
      </c>
      <c r="P103" s="291"/>
      <c r="Q103" s="292"/>
    </row>
    <row r="104" spans="1:17" ht="11.25" customHeight="1">
      <c r="A104" s="50" t="s">
        <v>27</v>
      </c>
      <c r="B104" s="296" t="s">
        <v>28</v>
      </c>
      <c r="C104" s="296"/>
      <c r="D104" s="296" t="s">
        <v>29</v>
      </c>
      <c r="E104" s="296"/>
      <c r="F104" s="296"/>
      <c r="G104" s="51" t="s">
        <v>3</v>
      </c>
      <c r="H104" s="52" t="s">
        <v>9</v>
      </c>
      <c r="I104" s="299"/>
      <c r="J104" s="50" t="s">
        <v>27</v>
      </c>
      <c r="K104" s="293" t="s">
        <v>28</v>
      </c>
      <c r="L104" s="295"/>
      <c r="M104" s="293" t="s">
        <v>29</v>
      </c>
      <c r="N104" s="294"/>
      <c r="O104" s="295"/>
      <c r="P104" s="51" t="s">
        <v>3</v>
      </c>
      <c r="Q104" s="52" t="s">
        <v>9</v>
      </c>
    </row>
    <row r="105" spans="1:17" ht="30.75" customHeight="1" thickBot="1">
      <c r="A105" s="53" t="e">
        <f>IF(B105="","",VLOOKUP(B105,名簿!B$8:G$106,4,FALSE))</f>
        <v>#N/A</v>
      </c>
      <c r="B105" s="300">
        <f>+'一覧表 男子'!$A32</f>
        <v>0</v>
      </c>
      <c r="C105" s="300"/>
      <c r="D105" s="301" t="e">
        <f>IF(B105="","",VLOOKUP(B105,名簿!B$8:G$106,2,FALSE))</f>
        <v>#N/A</v>
      </c>
      <c r="E105" s="301" t="e">
        <f>IF(D105="","",LOOKUP(D105,名簿!E$8:E$106,名簿!F$8:F$106))</f>
        <v>#N/A</v>
      </c>
      <c r="F105" s="301" t="e">
        <f>IF(E105="","",LOOKUP(E105,名簿!F$8:F$106,名簿!G$8:G$106))</f>
        <v>#N/A</v>
      </c>
      <c r="G105" s="54" t="e">
        <f>IF(B105="","",VLOOKUP(B105,名簿!B$8:G$106,5,FALSE))</f>
        <v>#N/A</v>
      </c>
      <c r="H105" s="55" t="e">
        <f>IF(B105="","",VLOOKUP(B105,名簿!B$8:G$106,6,FALSE))</f>
        <v>#N/A</v>
      </c>
      <c r="I105" s="299"/>
      <c r="J105" s="53" t="e">
        <f>IF(K105="","",VLOOKUP(K105,名簿!B$8:L$106,4,FALSE))</f>
        <v>#N/A</v>
      </c>
      <c r="K105" s="281">
        <f>+'一覧表 男子'!$A32</f>
        <v>0</v>
      </c>
      <c r="L105" s="282"/>
      <c r="M105" s="283" t="e">
        <f>IF(K105="","",VLOOKUP(K105,名簿!B$8:L$106,2,FALSE))</f>
        <v>#N/A</v>
      </c>
      <c r="N105" s="284"/>
      <c r="O105" s="285"/>
      <c r="P105" s="54" t="e">
        <f>IF(K105="","",VLOOKUP(K105,名簿!B$8:L$106,5,FALSE))</f>
        <v>#N/A</v>
      </c>
      <c r="Q105" s="55" t="e">
        <f>IF(K105="","",VLOOKUP(K105,名簿!B$8:L$106,6,FALSE))</f>
        <v>#N/A</v>
      </c>
    </row>
    <row r="106" spans="1:17" ht="3.75" customHeight="1" thickBot="1">
      <c r="A106" s="297"/>
      <c r="B106" s="297"/>
      <c r="C106" s="297"/>
      <c r="D106" s="297"/>
      <c r="E106" s="297"/>
      <c r="F106" s="297"/>
      <c r="G106" s="297"/>
      <c r="H106" s="297"/>
      <c r="I106" s="299"/>
      <c r="J106" s="298"/>
      <c r="K106" s="298"/>
      <c r="L106" s="298"/>
      <c r="M106" s="298"/>
      <c r="N106" s="298"/>
      <c r="O106" s="298"/>
      <c r="P106" s="298"/>
      <c r="Q106" s="298"/>
    </row>
    <row r="107" spans="1:17" ht="16.5" customHeight="1">
      <c r="A107" s="288" t="s">
        <v>25</v>
      </c>
      <c r="B107" s="289"/>
      <c r="C107" s="290">
        <f>+'一覧表 男子'!G33</f>
        <v>0</v>
      </c>
      <c r="D107" s="290"/>
      <c r="E107" s="49" t="s">
        <v>26</v>
      </c>
      <c r="F107" s="286">
        <f>+'一覧表 男子'!H33</f>
        <v>0</v>
      </c>
      <c r="G107" s="291"/>
      <c r="H107" s="292"/>
      <c r="I107" s="299"/>
      <c r="J107" s="302" t="s">
        <v>25</v>
      </c>
      <c r="K107" s="303"/>
      <c r="L107" s="286">
        <f>+'一覧表 男子'!I33</f>
        <v>0</v>
      </c>
      <c r="M107" s="287"/>
      <c r="N107" s="49" t="s">
        <v>26</v>
      </c>
      <c r="O107" s="286">
        <f>+'一覧表 男子'!J33</f>
        <v>0</v>
      </c>
      <c r="P107" s="291"/>
      <c r="Q107" s="292"/>
    </row>
    <row r="108" spans="1:17" ht="11.25" customHeight="1">
      <c r="A108" s="50" t="s">
        <v>27</v>
      </c>
      <c r="B108" s="296" t="s">
        <v>28</v>
      </c>
      <c r="C108" s="296"/>
      <c r="D108" s="296" t="s">
        <v>29</v>
      </c>
      <c r="E108" s="296"/>
      <c r="F108" s="296"/>
      <c r="G108" s="51" t="s">
        <v>3</v>
      </c>
      <c r="H108" s="52" t="s">
        <v>9</v>
      </c>
      <c r="I108" s="299"/>
      <c r="J108" s="50" t="s">
        <v>27</v>
      </c>
      <c r="K108" s="293" t="s">
        <v>28</v>
      </c>
      <c r="L108" s="295"/>
      <c r="M108" s="293" t="s">
        <v>29</v>
      </c>
      <c r="N108" s="294"/>
      <c r="O108" s="295"/>
      <c r="P108" s="51" t="s">
        <v>3</v>
      </c>
      <c r="Q108" s="52" t="s">
        <v>9</v>
      </c>
    </row>
    <row r="109" spans="1:17" ht="30.75" customHeight="1" thickBot="1">
      <c r="A109" s="53" t="e">
        <f>IF(B109="","",VLOOKUP(B109,名簿!B$8:G$106,4,FALSE))</f>
        <v>#N/A</v>
      </c>
      <c r="B109" s="300">
        <f>+'一覧表 男子'!$A33</f>
        <v>0</v>
      </c>
      <c r="C109" s="300"/>
      <c r="D109" s="301" t="e">
        <f>IF(B109="","",VLOOKUP(B109,名簿!B$8:G$106,2,FALSE))</f>
        <v>#N/A</v>
      </c>
      <c r="E109" s="301" t="e">
        <f>IF(D109="","",LOOKUP(D109,名簿!E$8:E$106,名簿!F$8:F$106))</f>
        <v>#N/A</v>
      </c>
      <c r="F109" s="301" t="e">
        <f>IF(E109="","",LOOKUP(E109,名簿!F$8:F$106,名簿!G$8:G$106))</f>
        <v>#N/A</v>
      </c>
      <c r="G109" s="54" t="e">
        <f>IF(B109="","",VLOOKUP(B109,名簿!B$8:G$106,5,FALSE))</f>
        <v>#N/A</v>
      </c>
      <c r="H109" s="55" t="e">
        <f>IF(B109="","",VLOOKUP(B109,名簿!B$8:G$106,6,FALSE))</f>
        <v>#N/A</v>
      </c>
      <c r="I109" s="299"/>
      <c r="J109" s="53" t="e">
        <f>IF(K109="","",VLOOKUP(K109,名簿!B$8:L$106,4,FALSE))</f>
        <v>#N/A</v>
      </c>
      <c r="K109" s="281">
        <f>+'一覧表 男子'!$A33</f>
        <v>0</v>
      </c>
      <c r="L109" s="282"/>
      <c r="M109" s="283" t="e">
        <f>IF(K109="","",VLOOKUP(K109,名簿!B$8:L$106,2,FALSE))</f>
        <v>#N/A</v>
      </c>
      <c r="N109" s="284"/>
      <c r="O109" s="285"/>
      <c r="P109" s="54" t="e">
        <f>IF(K109="","",VLOOKUP(K109,名簿!B$8:L$106,5,FALSE))</f>
        <v>#N/A</v>
      </c>
      <c r="Q109" s="55" t="e">
        <f>IF(K109="","",VLOOKUP(K109,名簿!B$8:L$106,6,FALSE))</f>
        <v>#N/A</v>
      </c>
    </row>
    <row r="110" spans="1:17" ht="3.75" customHeight="1" thickBot="1">
      <c r="A110" s="297"/>
      <c r="B110" s="297"/>
      <c r="C110" s="297"/>
      <c r="D110" s="297"/>
      <c r="E110" s="297"/>
      <c r="F110" s="297"/>
      <c r="G110" s="297"/>
      <c r="H110" s="297"/>
      <c r="I110" s="299"/>
      <c r="J110" s="298"/>
      <c r="K110" s="298"/>
      <c r="L110" s="298"/>
      <c r="M110" s="298"/>
      <c r="N110" s="298"/>
      <c r="O110" s="298"/>
      <c r="P110" s="298"/>
      <c r="Q110" s="298"/>
    </row>
    <row r="111" spans="1:17" ht="16.5" customHeight="1">
      <c r="A111" s="288" t="s">
        <v>25</v>
      </c>
      <c r="B111" s="289"/>
      <c r="C111" s="290">
        <f>+'一覧表 男子'!G34</f>
        <v>0</v>
      </c>
      <c r="D111" s="290"/>
      <c r="E111" s="49" t="s">
        <v>26</v>
      </c>
      <c r="F111" s="286">
        <f>+'一覧表 男子'!H34</f>
        <v>0</v>
      </c>
      <c r="G111" s="291"/>
      <c r="H111" s="292"/>
      <c r="I111" s="299"/>
      <c r="J111" s="302" t="s">
        <v>25</v>
      </c>
      <c r="K111" s="303"/>
      <c r="L111" s="286">
        <f>+'一覧表 男子'!I34</f>
        <v>0</v>
      </c>
      <c r="M111" s="287"/>
      <c r="N111" s="49" t="s">
        <v>26</v>
      </c>
      <c r="O111" s="286">
        <f>+'一覧表 男子'!J34</f>
        <v>0</v>
      </c>
      <c r="P111" s="291"/>
      <c r="Q111" s="292"/>
    </row>
    <row r="112" spans="1:17" ht="11.25" customHeight="1">
      <c r="A112" s="50" t="s">
        <v>27</v>
      </c>
      <c r="B112" s="296" t="s">
        <v>28</v>
      </c>
      <c r="C112" s="296"/>
      <c r="D112" s="296" t="s">
        <v>29</v>
      </c>
      <c r="E112" s="296"/>
      <c r="F112" s="296"/>
      <c r="G112" s="51" t="s">
        <v>3</v>
      </c>
      <c r="H112" s="52" t="s">
        <v>9</v>
      </c>
      <c r="I112" s="299"/>
      <c r="J112" s="50" t="s">
        <v>27</v>
      </c>
      <c r="K112" s="293" t="s">
        <v>28</v>
      </c>
      <c r="L112" s="295"/>
      <c r="M112" s="293" t="s">
        <v>29</v>
      </c>
      <c r="N112" s="294"/>
      <c r="O112" s="295"/>
      <c r="P112" s="51" t="s">
        <v>3</v>
      </c>
      <c r="Q112" s="52" t="s">
        <v>9</v>
      </c>
    </row>
    <row r="113" spans="1:17" ht="30.75" customHeight="1" thickBot="1">
      <c r="A113" s="53" t="e">
        <f>IF(B113="","",VLOOKUP(B113,名簿!B$8:G$106,4,FALSE))</f>
        <v>#N/A</v>
      </c>
      <c r="B113" s="300">
        <f>+'一覧表 男子'!$A34</f>
        <v>0</v>
      </c>
      <c r="C113" s="300"/>
      <c r="D113" s="301" t="e">
        <f>IF(B113="","",VLOOKUP(B113,名簿!B$8:G$106,2,FALSE))</f>
        <v>#N/A</v>
      </c>
      <c r="E113" s="301" t="e">
        <f>IF(D113="","",LOOKUP(D113,名簿!E$8:E$106,名簿!F$8:F$106))</f>
        <v>#N/A</v>
      </c>
      <c r="F113" s="301" t="e">
        <f>IF(E113="","",LOOKUP(E113,名簿!F$8:F$106,名簿!G$8:G$106))</f>
        <v>#N/A</v>
      </c>
      <c r="G113" s="54" t="e">
        <f>IF(B113="","",VLOOKUP(B113,名簿!B$8:G$106,5,FALSE))</f>
        <v>#N/A</v>
      </c>
      <c r="H113" s="55" t="e">
        <f>IF(B113="","",VLOOKUP(B113,名簿!B$8:G$106,6,FALSE))</f>
        <v>#N/A</v>
      </c>
      <c r="I113" s="299"/>
      <c r="J113" s="53" t="e">
        <f>IF(K113="","",VLOOKUP(K113,名簿!B$8:L$106,4,FALSE))</f>
        <v>#N/A</v>
      </c>
      <c r="K113" s="281">
        <f>+'一覧表 男子'!$A34</f>
        <v>0</v>
      </c>
      <c r="L113" s="282"/>
      <c r="M113" s="283" t="e">
        <f>IF(K113="","",VLOOKUP(K113,名簿!B$8:L$106,2,FALSE))</f>
        <v>#N/A</v>
      </c>
      <c r="N113" s="284"/>
      <c r="O113" s="285"/>
      <c r="P113" s="54" t="e">
        <f>IF(K113="","",VLOOKUP(K113,名簿!B$8:L$106,5,FALSE))</f>
        <v>#N/A</v>
      </c>
      <c r="Q113" s="55" t="e">
        <f>IF(K113="","",VLOOKUP(K113,名簿!B$8:L$106,6,FALSE))</f>
        <v>#N/A</v>
      </c>
    </row>
    <row r="114" spans="1:17" ht="3.75" customHeight="1" thickBot="1">
      <c r="A114" s="297"/>
      <c r="B114" s="297"/>
      <c r="C114" s="297"/>
      <c r="D114" s="297"/>
      <c r="E114" s="297"/>
      <c r="F114" s="297"/>
      <c r="G114" s="297"/>
      <c r="H114" s="297"/>
      <c r="I114" s="299"/>
      <c r="J114" s="298"/>
      <c r="K114" s="298"/>
      <c r="L114" s="298"/>
      <c r="M114" s="298"/>
      <c r="N114" s="298"/>
      <c r="O114" s="298"/>
      <c r="P114" s="298"/>
      <c r="Q114" s="298"/>
    </row>
    <row r="115" spans="1:17" ht="16.5" customHeight="1">
      <c r="A115" s="288" t="s">
        <v>25</v>
      </c>
      <c r="B115" s="289"/>
      <c r="C115" s="290">
        <f>+'一覧表 男子'!G35</f>
        <v>0</v>
      </c>
      <c r="D115" s="290"/>
      <c r="E115" s="49" t="s">
        <v>26</v>
      </c>
      <c r="F115" s="286">
        <f>+'一覧表 男子'!H35</f>
        <v>0</v>
      </c>
      <c r="G115" s="291"/>
      <c r="H115" s="292"/>
      <c r="I115" s="299"/>
      <c r="J115" s="302" t="s">
        <v>25</v>
      </c>
      <c r="K115" s="303"/>
      <c r="L115" s="286">
        <f>+'一覧表 男子'!I35</f>
        <v>0</v>
      </c>
      <c r="M115" s="287"/>
      <c r="N115" s="49" t="s">
        <v>26</v>
      </c>
      <c r="O115" s="286">
        <f>+'一覧表 男子'!J35</f>
        <v>0</v>
      </c>
      <c r="P115" s="291"/>
      <c r="Q115" s="292"/>
    </row>
    <row r="116" spans="1:17" ht="11.25" customHeight="1">
      <c r="A116" s="50" t="s">
        <v>27</v>
      </c>
      <c r="B116" s="296" t="s">
        <v>28</v>
      </c>
      <c r="C116" s="296"/>
      <c r="D116" s="296" t="s">
        <v>29</v>
      </c>
      <c r="E116" s="296"/>
      <c r="F116" s="296"/>
      <c r="G116" s="51" t="s">
        <v>3</v>
      </c>
      <c r="H116" s="52" t="s">
        <v>9</v>
      </c>
      <c r="I116" s="299"/>
      <c r="J116" s="50" t="s">
        <v>27</v>
      </c>
      <c r="K116" s="293" t="s">
        <v>28</v>
      </c>
      <c r="L116" s="295"/>
      <c r="M116" s="293" t="s">
        <v>29</v>
      </c>
      <c r="N116" s="294"/>
      <c r="O116" s="295"/>
      <c r="P116" s="51" t="s">
        <v>3</v>
      </c>
      <c r="Q116" s="52" t="s">
        <v>9</v>
      </c>
    </row>
    <row r="117" spans="1:17" ht="30.75" customHeight="1" thickBot="1">
      <c r="A117" s="53" t="e">
        <f>IF(B117="","",VLOOKUP(B117,名簿!B$8:G$106,4,FALSE))</f>
        <v>#N/A</v>
      </c>
      <c r="B117" s="300">
        <f>+'一覧表 男子'!$A35</f>
        <v>0</v>
      </c>
      <c r="C117" s="300"/>
      <c r="D117" s="301" t="e">
        <f>IF(B117="","",VLOOKUP(B117,名簿!B$8:G$106,2,FALSE))</f>
        <v>#N/A</v>
      </c>
      <c r="E117" s="301" t="e">
        <f>IF(D117="","",LOOKUP(D117,名簿!E$8:E$106,名簿!F$8:F$106))</f>
        <v>#N/A</v>
      </c>
      <c r="F117" s="301" t="e">
        <f>IF(E117="","",LOOKUP(E117,名簿!F$8:F$106,名簿!G$8:G$106))</f>
        <v>#N/A</v>
      </c>
      <c r="G117" s="54" t="e">
        <f>IF(B117="","",VLOOKUP(B117,名簿!B$8:G$106,5,FALSE))</f>
        <v>#N/A</v>
      </c>
      <c r="H117" s="55" t="e">
        <f>IF(B117="","",VLOOKUP(B117,名簿!B$8:G$106,6,FALSE))</f>
        <v>#N/A</v>
      </c>
      <c r="I117" s="299"/>
      <c r="J117" s="53" t="e">
        <f>IF(K117="","",VLOOKUP(K117,名簿!B$8:L$106,4,FALSE))</f>
        <v>#N/A</v>
      </c>
      <c r="K117" s="281">
        <f>+'一覧表 男子'!$A35</f>
        <v>0</v>
      </c>
      <c r="L117" s="282"/>
      <c r="M117" s="283" t="e">
        <f>IF(K117="","",VLOOKUP(K117,名簿!B$8:L$106,2,FALSE))</f>
        <v>#N/A</v>
      </c>
      <c r="N117" s="284"/>
      <c r="O117" s="285"/>
      <c r="P117" s="54" t="e">
        <f>IF(K117="","",VLOOKUP(K117,名簿!B$8:L$106,5,FALSE))</f>
        <v>#N/A</v>
      </c>
      <c r="Q117" s="55" t="e">
        <f>IF(K117="","",VLOOKUP(K117,名簿!B$8:L$106,6,FALSE))</f>
        <v>#N/A</v>
      </c>
    </row>
    <row r="118" spans="1:17" ht="3.75" customHeight="1" thickBot="1">
      <c r="A118" s="297"/>
      <c r="B118" s="297"/>
      <c r="C118" s="297"/>
      <c r="D118" s="297"/>
      <c r="E118" s="297"/>
      <c r="F118" s="297"/>
      <c r="G118" s="297"/>
      <c r="H118" s="297"/>
      <c r="I118" s="299"/>
      <c r="J118" s="298"/>
      <c r="K118" s="298"/>
      <c r="L118" s="298"/>
      <c r="M118" s="298"/>
      <c r="N118" s="298"/>
      <c r="O118" s="298"/>
      <c r="P118" s="298"/>
      <c r="Q118" s="298"/>
    </row>
    <row r="119" spans="1:17" ht="16.5" customHeight="1">
      <c r="A119" s="288" t="s">
        <v>25</v>
      </c>
      <c r="B119" s="289"/>
      <c r="C119" s="290">
        <f>+'一覧表 男子'!G36</f>
        <v>0</v>
      </c>
      <c r="D119" s="290"/>
      <c r="E119" s="49" t="s">
        <v>26</v>
      </c>
      <c r="F119" s="286">
        <f>+'一覧表 男子'!H36</f>
        <v>0</v>
      </c>
      <c r="G119" s="291"/>
      <c r="H119" s="292"/>
      <c r="I119" s="299"/>
      <c r="J119" s="302" t="s">
        <v>25</v>
      </c>
      <c r="K119" s="303"/>
      <c r="L119" s="286">
        <f>+'一覧表 男子'!I36</f>
        <v>0</v>
      </c>
      <c r="M119" s="287"/>
      <c r="N119" s="49" t="s">
        <v>26</v>
      </c>
      <c r="O119" s="286">
        <f>+'一覧表 男子'!J36</f>
        <v>0</v>
      </c>
      <c r="P119" s="291"/>
      <c r="Q119" s="292"/>
    </row>
    <row r="120" spans="1:17" ht="11.25" customHeight="1">
      <c r="A120" s="50" t="s">
        <v>27</v>
      </c>
      <c r="B120" s="296" t="s">
        <v>28</v>
      </c>
      <c r="C120" s="296"/>
      <c r="D120" s="296" t="s">
        <v>29</v>
      </c>
      <c r="E120" s="296"/>
      <c r="F120" s="296"/>
      <c r="G120" s="51" t="s">
        <v>3</v>
      </c>
      <c r="H120" s="52" t="s">
        <v>9</v>
      </c>
      <c r="I120" s="299"/>
      <c r="J120" s="50" t="s">
        <v>27</v>
      </c>
      <c r="K120" s="293" t="s">
        <v>28</v>
      </c>
      <c r="L120" s="295"/>
      <c r="M120" s="293" t="s">
        <v>29</v>
      </c>
      <c r="N120" s="294"/>
      <c r="O120" s="295"/>
      <c r="P120" s="51" t="s">
        <v>3</v>
      </c>
      <c r="Q120" s="52" t="s">
        <v>9</v>
      </c>
    </row>
    <row r="121" spans="1:17" ht="30.75" customHeight="1" thickBot="1">
      <c r="A121" s="53" t="e">
        <f>IF(B121="","",VLOOKUP(B121,名簿!B$8:G$106,4,FALSE))</f>
        <v>#N/A</v>
      </c>
      <c r="B121" s="300">
        <f>+'一覧表 男子'!$A36</f>
        <v>0</v>
      </c>
      <c r="C121" s="300"/>
      <c r="D121" s="301" t="e">
        <f>IF(B121="","",VLOOKUP(B121,名簿!B$8:G$106,2,FALSE))</f>
        <v>#N/A</v>
      </c>
      <c r="E121" s="301" t="e">
        <f>IF(D121="","",LOOKUP(D121,名簿!E$8:E$106,名簿!F$8:F$106))</f>
        <v>#N/A</v>
      </c>
      <c r="F121" s="301" t="e">
        <f>IF(E121="","",LOOKUP(E121,名簿!F$8:F$106,名簿!G$8:G$106))</f>
        <v>#N/A</v>
      </c>
      <c r="G121" s="54" t="e">
        <f>IF(B121="","",VLOOKUP(B121,名簿!B$8:G$106,5,FALSE))</f>
        <v>#N/A</v>
      </c>
      <c r="H121" s="55" t="e">
        <f>IF(B121="","",VLOOKUP(B121,名簿!B$8:G$106,6,FALSE))</f>
        <v>#N/A</v>
      </c>
      <c r="I121" s="299"/>
      <c r="J121" s="53" t="e">
        <f>IF(K121="","",VLOOKUP(K121,名簿!B$8:L$106,4,FALSE))</f>
        <v>#N/A</v>
      </c>
      <c r="K121" s="281">
        <f>+'一覧表 男子'!$A36</f>
        <v>0</v>
      </c>
      <c r="L121" s="282"/>
      <c r="M121" s="283" t="e">
        <f>IF(K121="","",VLOOKUP(K121,名簿!B$8:L$106,2,FALSE))</f>
        <v>#N/A</v>
      </c>
      <c r="N121" s="284"/>
      <c r="O121" s="285"/>
      <c r="P121" s="54" t="e">
        <f>IF(K121="","",VLOOKUP(K121,名簿!B$8:L$106,5,FALSE))</f>
        <v>#N/A</v>
      </c>
      <c r="Q121" s="55" t="e">
        <f>IF(K121="","",VLOOKUP(K121,名簿!B$8:L$106,6,FALSE))</f>
        <v>#N/A</v>
      </c>
    </row>
    <row r="122" spans="1:17" ht="3.75" customHeight="1">
      <c r="A122" s="297"/>
      <c r="B122" s="297"/>
      <c r="C122" s="297"/>
      <c r="D122" s="297"/>
      <c r="E122" s="297"/>
      <c r="F122" s="297"/>
      <c r="G122" s="297"/>
      <c r="H122" s="297"/>
      <c r="I122" s="299"/>
      <c r="J122" s="297"/>
      <c r="K122" s="297"/>
      <c r="L122" s="297"/>
      <c r="M122" s="297"/>
      <c r="N122" s="297"/>
      <c r="O122" s="297"/>
      <c r="P122" s="297"/>
      <c r="Q122" s="297"/>
    </row>
  </sheetData>
  <protectedRanges>
    <protectedRange sqref="M77:Q77 M37:Q37 D77:H77 M45:Q45 M61:Q61 D37:H37 M69:Q69 D69:H69 M53:Q53 D61:H61 A117 M5:Q5 M21:Q21 M29:Q29 D29:H29 D53:H53 M13:Q13 D21:H21 D13:H13 M25:Q25 M65:Q65 A113 M17:Q17 D17:H17 D25:H25 D5:H5 A13 J13 J117 J113 M33:Q33 M57:Q57 M41:Q41 D41:H41 D33:H33 A41 J41 D57:H57 D65:H65 A5 J5 D45:H45 A53 J53 M73:Q73 D73:H73 A45 J45 M49:Q49 D49:H49 A49 J49 A61 A57 J61 J57 A69 A65 J69 J65 A77 A73 J109 D9:H9 A9 J105 A21 A17 J21 J17 A29 A25 J29 J25 A37 A33 J37 J33 J77 J73 M81:Q81 D81:H81 A81 J81 M117:Q117 D117:H117 M85:Q85 M101:Q101 M109:Q109 D109:H109 M93:Q93 D101:H101 D93:H93 M105:Q105 M97:Q97 D97:H97 D105:H105 D85:H85 A93 J93 M113:Q113 M121:Q121 D121:H121 D113:H113 A121 J121 A85 J85 M89:Q89 D89:H89 A89 J89 A101 A97 J101 J97 A109 A105 M9:Q9 J9" name="入力2" securityDescriptor="O:WDG:WDD:(A;;CC;;;WD)"/>
    <protectedRange sqref="F71 C71 F63 F31 C31 C63 F43 C43 F39 C39 F23 C23 O111 F3 C3 F15 C15 F11 C11 O115 F27 C27 B117 L3 L39 F19 C19 L11 O11 B113 O39 B41 K41 F35 C35 F55 C55 F51 C51 F67 C67 O3 L43 F59 B5 K5 C59 L51 O51 F75 C75 O43 B45 K45 F47 C47 L47 O47 B49 K49 B53 K53 L59 L55 K117 K113 F7 C7 K105 L115 B9 L111 B13 K13 L19 L15 O15 O19 B21 B17 K21 K17 L27 L23 O23 O27 B29 B25 K29 K25 L35 L31 O31 O35 B37 B33 K37 K33 O55 O59 B61 B57 K61 K57 L67 L63 O63 O67 B69 B65 K69 K65 L75 L71 O71 O75 B77 B73 K77 K73 F79 C79 L79 O79 B81 K81 F111 C111 F119 C119 F103 C103 F83 C83 F95 C95 F91 C91 F107 C107 L83 L119 F99 C99 L91 O91 O119 B121 K121 F115 C115 O83 B85 K85 F87 C87 L87 O87 B89 K89 B93 K93 L99 L95 O95 O99 B101 B97 K101 K97 L107 L103 O103 O107 B109 B105 K109 L7 O7 K9" name="種目" securityDescriptor="O:WDG:WDD:(A;;CC;;;WD)"/>
  </protectedRanges>
  <mergeCells count="510">
    <mergeCell ref="A119:B119"/>
    <mergeCell ref="K121:L121"/>
    <mergeCell ref="B120:C120"/>
    <mergeCell ref="D120:F120"/>
    <mergeCell ref="K120:L120"/>
    <mergeCell ref="M121:O121"/>
    <mergeCell ref="A122:H122"/>
    <mergeCell ref="J122:Q122"/>
    <mergeCell ref="I119:I122"/>
    <mergeCell ref="B121:C121"/>
    <mergeCell ref="D121:F121"/>
    <mergeCell ref="D117:F117"/>
    <mergeCell ref="J115:K115"/>
    <mergeCell ref="L115:M115"/>
    <mergeCell ref="O115:Q115"/>
    <mergeCell ref="C119:D119"/>
    <mergeCell ref="F119:H119"/>
    <mergeCell ref="J119:K119"/>
    <mergeCell ref="L119:M119"/>
    <mergeCell ref="O119:Q119"/>
    <mergeCell ref="K117:L117"/>
    <mergeCell ref="B116:C116"/>
    <mergeCell ref="D116:F116"/>
    <mergeCell ref="K116:L116"/>
    <mergeCell ref="M120:O120"/>
    <mergeCell ref="M117:O117"/>
    <mergeCell ref="A118:H118"/>
    <mergeCell ref="J118:Q118"/>
    <mergeCell ref="I115:I118"/>
    <mergeCell ref="B117:C117"/>
    <mergeCell ref="D113:F113"/>
    <mergeCell ref="J111:K111"/>
    <mergeCell ref="L111:M111"/>
    <mergeCell ref="O111:Q111"/>
    <mergeCell ref="A115:B115"/>
    <mergeCell ref="C115:D115"/>
    <mergeCell ref="F115:H115"/>
    <mergeCell ref="K113:L113"/>
    <mergeCell ref="B112:C112"/>
    <mergeCell ref="D112:F112"/>
    <mergeCell ref="K112:L112"/>
    <mergeCell ref="M116:O116"/>
    <mergeCell ref="M113:O113"/>
    <mergeCell ref="A114:H114"/>
    <mergeCell ref="J114:Q114"/>
    <mergeCell ref="I111:I114"/>
    <mergeCell ref="B113:C113"/>
    <mergeCell ref="D109:F109"/>
    <mergeCell ref="J107:K107"/>
    <mergeCell ref="L107:M107"/>
    <mergeCell ref="O107:Q107"/>
    <mergeCell ref="A111:B111"/>
    <mergeCell ref="C111:D111"/>
    <mergeCell ref="F111:H111"/>
    <mergeCell ref="K109:L109"/>
    <mergeCell ref="B108:C108"/>
    <mergeCell ref="D108:F108"/>
    <mergeCell ref="K108:L108"/>
    <mergeCell ref="M112:O112"/>
    <mergeCell ref="M109:O109"/>
    <mergeCell ref="A110:H110"/>
    <mergeCell ref="J110:Q110"/>
    <mergeCell ref="I107:I110"/>
    <mergeCell ref="B109:C109"/>
    <mergeCell ref="D105:F105"/>
    <mergeCell ref="J103:K103"/>
    <mergeCell ref="L103:M103"/>
    <mergeCell ref="O103:Q103"/>
    <mergeCell ref="A107:B107"/>
    <mergeCell ref="C107:D107"/>
    <mergeCell ref="F107:H107"/>
    <mergeCell ref="K105:L105"/>
    <mergeCell ref="B104:C104"/>
    <mergeCell ref="D104:F104"/>
    <mergeCell ref="K104:L104"/>
    <mergeCell ref="M108:O108"/>
    <mergeCell ref="M105:O105"/>
    <mergeCell ref="A106:H106"/>
    <mergeCell ref="J106:Q106"/>
    <mergeCell ref="I103:I106"/>
    <mergeCell ref="B105:C105"/>
    <mergeCell ref="D101:F101"/>
    <mergeCell ref="J99:K99"/>
    <mergeCell ref="L99:M99"/>
    <mergeCell ref="O99:Q99"/>
    <mergeCell ref="A103:B103"/>
    <mergeCell ref="C103:D103"/>
    <mergeCell ref="F103:H103"/>
    <mergeCell ref="K101:L101"/>
    <mergeCell ref="B100:C100"/>
    <mergeCell ref="D100:F100"/>
    <mergeCell ref="K100:L100"/>
    <mergeCell ref="M104:O104"/>
    <mergeCell ref="M101:O101"/>
    <mergeCell ref="A102:H102"/>
    <mergeCell ref="J102:Q102"/>
    <mergeCell ref="I99:I102"/>
    <mergeCell ref="B101:C101"/>
    <mergeCell ref="D97:F97"/>
    <mergeCell ref="J95:K95"/>
    <mergeCell ref="L95:M95"/>
    <mergeCell ref="O95:Q95"/>
    <mergeCell ref="A99:B99"/>
    <mergeCell ref="C99:D99"/>
    <mergeCell ref="F99:H99"/>
    <mergeCell ref="K97:L97"/>
    <mergeCell ref="B96:C96"/>
    <mergeCell ref="D96:F96"/>
    <mergeCell ref="K96:L96"/>
    <mergeCell ref="M100:O100"/>
    <mergeCell ref="M97:O97"/>
    <mergeCell ref="A98:H98"/>
    <mergeCell ref="J98:Q98"/>
    <mergeCell ref="I95:I98"/>
    <mergeCell ref="B97:C97"/>
    <mergeCell ref="D93:F93"/>
    <mergeCell ref="J91:K91"/>
    <mergeCell ref="L91:M91"/>
    <mergeCell ref="O91:Q91"/>
    <mergeCell ref="A95:B95"/>
    <mergeCell ref="C95:D95"/>
    <mergeCell ref="F95:H95"/>
    <mergeCell ref="K93:L93"/>
    <mergeCell ref="B92:C92"/>
    <mergeCell ref="D92:F92"/>
    <mergeCell ref="K92:L92"/>
    <mergeCell ref="M96:O96"/>
    <mergeCell ref="M93:O93"/>
    <mergeCell ref="A94:H94"/>
    <mergeCell ref="J94:Q94"/>
    <mergeCell ref="I91:I94"/>
    <mergeCell ref="B93:C93"/>
    <mergeCell ref="D89:F89"/>
    <mergeCell ref="J87:K87"/>
    <mergeCell ref="L87:M87"/>
    <mergeCell ref="O87:Q87"/>
    <mergeCell ref="A91:B91"/>
    <mergeCell ref="C91:D91"/>
    <mergeCell ref="F91:H91"/>
    <mergeCell ref="K89:L89"/>
    <mergeCell ref="B88:C88"/>
    <mergeCell ref="D88:F88"/>
    <mergeCell ref="K88:L88"/>
    <mergeCell ref="M92:O92"/>
    <mergeCell ref="M89:O89"/>
    <mergeCell ref="A90:H90"/>
    <mergeCell ref="J90:Q90"/>
    <mergeCell ref="I87:I90"/>
    <mergeCell ref="B89:C89"/>
    <mergeCell ref="D85:F85"/>
    <mergeCell ref="J83:K83"/>
    <mergeCell ref="L83:M83"/>
    <mergeCell ref="O83:Q83"/>
    <mergeCell ref="A87:B87"/>
    <mergeCell ref="C87:D87"/>
    <mergeCell ref="F87:H87"/>
    <mergeCell ref="K85:L85"/>
    <mergeCell ref="B84:C84"/>
    <mergeCell ref="D84:F84"/>
    <mergeCell ref="K84:L84"/>
    <mergeCell ref="M88:O88"/>
    <mergeCell ref="M85:O85"/>
    <mergeCell ref="A86:H86"/>
    <mergeCell ref="J86:Q86"/>
    <mergeCell ref="I83:I86"/>
    <mergeCell ref="B85:C85"/>
    <mergeCell ref="M4:O4"/>
    <mergeCell ref="A3:B3"/>
    <mergeCell ref="C3:D3"/>
    <mergeCell ref="F3:H3"/>
    <mergeCell ref="A83:B83"/>
    <mergeCell ref="C83:D83"/>
    <mergeCell ref="F83:H83"/>
    <mergeCell ref="I3:I6"/>
    <mergeCell ref="B5:C5"/>
    <mergeCell ref="D5:F5"/>
    <mergeCell ref="J3:K3"/>
    <mergeCell ref="M84:O84"/>
    <mergeCell ref="L3:M3"/>
    <mergeCell ref="O3:Q3"/>
    <mergeCell ref="B4:C4"/>
    <mergeCell ref="D4:F4"/>
    <mergeCell ref="K4:L4"/>
    <mergeCell ref="K5:L5"/>
    <mergeCell ref="M8:O8"/>
    <mergeCell ref="K9:L9"/>
    <mergeCell ref="M9:O9"/>
    <mergeCell ref="B8:C8"/>
    <mergeCell ref="D8:F8"/>
    <mergeCell ref="K8:L8"/>
    <mergeCell ref="M5:O5"/>
    <mergeCell ref="A6:H6"/>
    <mergeCell ref="J6:Q6"/>
    <mergeCell ref="B9:C9"/>
    <mergeCell ref="D9:F9"/>
    <mergeCell ref="J7:K7"/>
    <mergeCell ref="L7:M7"/>
    <mergeCell ref="A7:B7"/>
    <mergeCell ref="C7:D7"/>
    <mergeCell ref="F7:H7"/>
    <mergeCell ref="O7:Q7"/>
    <mergeCell ref="D12:F12"/>
    <mergeCell ref="K12:L12"/>
    <mergeCell ref="M12:O12"/>
    <mergeCell ref="A11:B11"/>
    <mergeCell ref="C11:D11"/>
    <mergeCell ref="F11:H11"/>
    <mergeCell ref="A10:H10"/>
    <mergeCell ref="J10:Q10"/>
    <mergeCell ref="I7:I10"/>
    <mergeCell ref="I11:I14"/>
    <mergeCell ref="B13:C13"/>
    <mergeCell ref="D13:F13"/>
    <mergeCell ref="J11:K11"/>
    <mergeCell ref="L11:M11"/>
    <mergeCell ref="O11:Q11"/>
    <mergeCell ref="B12:C12"/>
    <mergeCell ref="K13:L13"/>
    <mergeCell ref="M16:O16"/>
    <mergeCell ref="K17:L17"/>
    <mergeCell ref="M17:O17"/>
    <mergeCell ref="B16:C16"/>
    <mergeCell ref="D16:F16"/>
    <mergeCell ref="K16:L16"/>
    <mergeCell ref="M13:O13"/>
    <mergeCell ref="A14:H14"/>
    <mergeCell ref="J14:Q14"/>
    <mergeCell ref="B17:C17"/>
    <mergeCell ref="D17:F17"/>
    <mergeCell ref="J15:K15"/>
    <mergeCell ref="L15:M15"/>
    <mergeCell ref="A15:B15"/>
    <mergeCell ref="C15:D15"/>
    <mergeCell ref="F15:H15"/>
    <mergeCell ref="O15:Q15"/>
    <mergeCell ref="D20:F20"/>
    <mergeCell ref="K20:L20"/>
    <mergeCell ref="M20:O20"/>
    <mergeCell ref="A19:B19"/>
    <mergeCell ref="C19:D19"/>
    <mergeCell ref="F19:H19"/>
    <mergeCell ref="A18:H18"/>
    <mergeCell ref="J18:Q18"/>
    <mergeCell ref="I15:I18"/>
    <mergeCell ref="I19:I22"/>
    <mergeCell ref="B21:C21"/>
    <mergeCell ref="D21:F21"/>
    <mergeCell ref="J19:K19"/>
    <mergeCell ref="L19:M19"/>
    <mergeCell ref="O19:Q19"/>
    <mergeCell ref="B20:C20"/>
    <mergeCell ref="K21:L21"/>
    <mergeCell ref="M24:O24"/>
    <mergeCell ref="K25:L25"/>
    <mergeCell ref="M25:O25"/>
    <mergeCell ref="B24:C24"/>
    <mergeCell ref="D24:F24"/>
    <mergeCell ref="K24:L24"/>
    <mergeCell ref="M21:O21"/>
    <mergeCell ref="A22:H22"/>
    <mergeCell ref="J22:Q22"/>
    <mergeCell ref="B25:C25"/>
    <mergeCell ref="D25:F25"/>
    <mergeCell ref="J23:K23"/>
    <mergeCell ref="L23:M23"/>
    <mergeCell ref="A23:B23"/>
    <mergeCell ref="C23:D23"/>
    <mergeCell ref="F23:H23"/>
    <mergeCell ref="O23:Q23"/>
    <mergeCell ref="D28:F28"/>
    <mergeCell ref="K28:L28"/>
    <mergeCell ref="M28:O28"/>
    <mergeCell ref="A27:B27"/>
    <mergeCell ref="C27:D27"/>
    <mergeCell ref="F27:H27"/>
    <mergeCell ref="A26:H26"/>
    <mergeCell ref="J26:Q26"/>
    <mergeCell ref="I23:I26"/>
    <mergeCell ref="I27:I30"/>
    <mergeCell ref="B29:C29"/>
    <mergeCell ref="D29:F29"/>
    <mergeCell ref="J27:K27"/>
    <mergeCell ref="L27:M27"/>
    <mergeCell ref="O27:Q27"/>
    <mergeCell ref="B28:C28"/>
    <mergeCell ref="K29:L29"/>
    <mergeCell ref="M32:O32"/>
    <mergeCell ref="K33:L33"/>
    <mergeCell ref="M33:O33"/>
    <mergeCell ref="B32:C32"/>
    <mergeCell ref="D32:F32"/>
    <mergeCell ref="K32:L32"/>
    <mergeCell ref="M29:O29"/>
    <mergeCell ref="A30:H30"/>
    <mergeCell ref="J30:Q30"/>
    <mergeCell ref="B33:C33"/>
    <mergeCell ref="D33:F33"/>
    <mergeCell ref="J31:K31"/>
    <mergeCell ref="L31:M31"/>
    <mergeCell ref="A31:B31"/>
    <mergeCell ref="C31:D31"/>
    <mergeCell ref="F31:H31"/>
    <mergeCell ref="O31:Q31"/>
    <mergeCell ref="D36:F36"/>
    <mergeCell ref="K36:L36"/>
    <mergeCell ref="M36:O36"/>
    <mergeCell ref="A35:B35"/>
    <mergeCell ref="C35:D35"/>
    <mergeCell ref="F35:H35"/>
    <mergeCell ref="A34:H34"/>
    <mergeCell ref="J34:Q34"/>
    <mergeCell ref="I31:I34"/>
    <mergeCell ref="I35:I38"/>
    <mergeCell ref="B37:C37"/>
    <mergeCell ref="D37:F37"/>
    <mergeCell ref="J35:K35"/>
    <mergeCell ref="L35:M35"/>
    <mergeCell ref="O35:Q35"/>
    <mergeCell ref="B36:C36"/>
    <mergeCell ref="K37:L37"/>
    <mergeCell ref="M40:O40"/>
    <mergeCell ref="K41:L41"/>
    <mergeCell ref="M41:O41"/>
    <mergeCell ref="B40:C40"/>
    <mergeCell ref="D40:F40"/>
    <mergeCell ref="K40:L40"/>
    <mergeCell ref="M37:O37"/>
    <mergeCell ref="A38:H38"/>
    <mergeCell ref="J38:Q38"/>
    <mergeCell ref="B41:C41"/>
    <mergeCell ref="D41:F41"/>
    <mergeCell ref="J39:K39"/>
    <mergeCell ref="L39:M39"/>
    <mergeCell ref="A39:B39"/>
    <mergeCell ref="C39:D39"/>
    <mergeCell ref="F39:H39"/>
    <mergeCell ref="O39:Q39"/>
    <mergeCell ref="D44:F44"/>
    <mergeCell ref="K44:L44"/>
    <mergeCell ref="M44:O44"/>
    <mergeCell ref="A43:B43"/>
    <mergeCell ref="C43:D43"/>
    <mergeCell ref="F43:H43"/>
    <mergeCell ref="A42:H42"/>
    <mergeCell ref="J42:Q42"/>
    <mergeCell ref="I39:I42"/>
    <mergeCell ref="I43:I46"/>
    <mergeCell ref="B45:C45"/>
    <mergeCell ref="D45:F45"/>
    <mergeCell ref="J43:K43"/>
    <mergeCell ref="L43:M43"/>
    <mergeCell ref="O43:Q43"/>
    <mergeCell ref="B44:C44"/>
    <mergeCell ref="K45:L45"/>
    <mergeCell ref="M48:O48"/>
    <mergeCell ref="K49:L49"/>
    <mergeCell ref="M49:O49"/>
    <mergeCell ref="B48:C48"/>
    <mergeCell ref="D48:F48"/>
    <mergeCell ref="K48:L48"/>
    <mergeCell ref="M45:O45"/>
    <mergeCell ref="A46:H46"/>
    <mergeCell ref="J46:Q46"/>
    <mergeCell ref="B49:C49"/>
    <mergeCell ref="D49:F49"/>
    <mergeCell ref="J47:K47"/>
    <mergeCell ref="L47:M47"/>
    <mergeCell ref="A47:B47"/>
    <mergeCell ref="C47:D47"/>
    <mergeCell ref="F47:H47"/>
    <mergeCell ref="O47:Q47"/>
    <mergeCell ref="D52:F52"/>
    <mergeCell ref="K52:L52"/>
    <mergeCell ref="M52:O52"/>
    <mergeCell ref="A51:B51"/>
    <mergeCell ref="C51:D51"/>
    <mergeCell ref="F51:H51"/>
    <mergeCell ref="A50:H50"/>
    <mergeCell ref="J50:Q50"/>
    <mergeCell ref="I47:I50"/>
    <mergeCell ref="I51:I54"/>
    <mergeCell ref="B53:C53"/>
    <mergeCell ref="D53:F53"/>
    <mergeCell ref="J51:K51"/>
    <mergeCell ref="L51:M51"/>
    <mergeCell ref="O51:Q51"/>
    <mergeCell ref="B52:C52"/>
    <mergeCell ref="K53:L53"/>
    <mergeCell ref="M56:O56"/>
    <mergeCell ref="K57:L57"/>
    <mergeCell ref="M57:O57"/>
    <mergeCell ref="B56:C56"/>
    <mergeCell ref="D56:F56"/>
    <mergeCell ref="K56:L56"/>
    <mergeCell ref="M53:O53"/>
    <mergeCell ref="A54:H54"/>
    <mergeCell ref="J54:Q54"/>
    <mergeCell ref="B57:C57"/>
    <mergeCell ref="D57:F57"/>
    <mergeCell ref="J55:K55"/>
    <mergeCell ref="L55:M55"/>
    <mergeCell ref="A55:B55"/>
    <mergeCell ref="C55:D55"/>
    <mergeCell ref="F55:H55"/>
    <mergeCell ref="O55:Q55"/>
    <mergeCell ref="D60:F60"/>
    <mergeCell ref="K60:L60"/>
    <mergeCell ref="M60:O60"/>
    <mergeCell ref="A59:B59"/>
    <mergeCell ref="C59:D59"/>
    <mergeCell ref="F59:H59"/>
    <mergeCell ref="A58:H58"/>
    <mergeCell ref="J58:Q58"/>
    <mergeCell ref="I55:I58"/>
    <mergeCell ref="I59:I62"/>
    <mergeCell ref="B61:C61"/>
    <mergeCell ref="D61:F61"/>
    <mergeCell ref="J59:K59"/>
    <mergeCell ref="L59:M59"/>
    <mergeCell ref="O59:Q59"/>
    <mergeCell ref="B60:C60"/>
    <mergeCell ref="K61:L61"/>
    <mergeCell ref="M64:O64"/>
    <mergeCell ref="K65:L65"/>
    <mergeCell ref="M65:O65"/>
    <mergeCell ref="B64:C64"/>
    <mergeCell ref="D64:F64"/>
    <mergeCell ref="K64:L64"/>
    <mergeCell ref="M61:O61"/>
    <mergeCell ref="A62:H62"/>
    <mergeCell ref="J62:Q62"/>
    <mergeCell ref="B65:C65"/>
    <mergeCell ref="D65:F65"/>
    <mergeCell ref="J63:K63"/>
    <mergeCell ref="L63:M63"/>
    <mergeCell ref="A63:B63"/>
    <mergeCell ref="C63:D63"/>
    <mergeCell ref="F63:H63"/>
    <mergeCell ref="O63:Q63"/>
    <mergeCell ref="D68:F68"/>
    <mergeCell ref="K68:L68"/>
    <mergeCell ref="M68:O68"/>
    <mergeCell ref="A67:B67"/>
    <mergeCell ref="C67:D67"/>
    <mergeCell ref="F67:H67"/>
    <mergeCell ref="A66:H66"/>
    <mergeCell ref="J66:Q66"/>
    <mergeCell ref="I63:I66"/>
    <mergeCell ref="M69:O69"/>
    <mergeCell ref="A70:H70"/>
    <mergeCell ref="J70:Q70"/>
    <mergeCell ref="I67:I70"/>
    <mergeCell ref="B69:C69"/>
    <mergeCell ref="D69:F69"/>
    <mergeCell ref="J67:K67"/>
    <mergeCell ref="L67:M67"/>
    <mergeCell ref="O67:Q67"/>
    <mergeCell ref="B68:C68"/>
    <mergeCell ref="K69:L69"/>
    <mergeCell ref="A75:B75"/>
    <mergeCell ref="C75:D75"/>
    <mergeCell ref="F75:H75"/>
    <mergeCell ref="B72:C72"/>
    <mergeCell ref="D72:F72"/>
    <mergeCell ref="K72:L72"/>
    <mergeCell ref="J74:Q74"/>
    <mergeCell ref="I71:I74"/>
    <mergeCell ref="B73:C73"/>
    <mergeCell ref="O71:Q71"/>
    <mergeCell ref="A71:B71"/>
    <mergeCell ref="C71:D71"/>
    <mergeCell ref="F71:H71"/>
    <mergeCell ref="D76:F76"/>
    <mergeCell ref="K76:L76"/>
    <mergeCell ref="M76:O76"/>
    <mergeCell ref="D73:F73"/>
    <mergeCell ref="J71:K71"/>
    <mergeCell ref="L71:M71"/>
    <mergeCell ref="M72:O72"/>
    <mergeCell ref="K73:L73"/>
    <mergeCell ref="M73:O73"/>
    <mergeCell ref="A74:H74"/>
    <mergeCell ref="M77:O77"/>
    <mergeCell ref="A78:H78"/>
    <mergeCell ref="J78:Q78"/>
    <mergeCell ref="I75:I78"/>
    <mergeCell ref="B77:C77"/>
    <mergeCell ref="D77:F77"/>
    <mergeCell ref="J75:K75"/>
    <mergeCell ref="L75:M75"/>
    <mergeCell ref="O75:Q75"/>
    <mergeCell ref="B76:C76"/>
    <mergeCell ref="K77:L77"/>
    <mergeCell ref="B80:C80"/>
    <mergeCell ref="D80:F80"/>
    <mergeCell ref="K80:L80"/>
    <mergeCell ref="A82:H82"/>
    <mergeCell ref="J82:Q82"/>
    <mergeCell ref="I79:I82"/>
    <mergeCell ref="B81:C81"/>
    <mergeCell ref="D81:F81"/>
    <mergeCell ref="J79:K79"/>
    <mergeCell ref="K81:L81"/>
    <mergeCell ref="M81:O81"/>
    <mergeCell ref="L79:M79"/>
    <mergeCell ref="A79:B79"/>
    <mergeCell ref="C79:D79"/>
    <mergeCell ref="F79:H79"/>
    <mergeCell ref="O79:Q79"/>
    <mergeCell ref="M80:O80"/>
  </mergeCells>
  <phoneticPr fontId="2"/>
  <pageMargins left="0.39370078740157483" right="0.39370078740157483" top="0.62992125984251968" bottom="0.55118110236220474" header="0.51181102362204722" footer="0.51181102362204722"/>
  <pageSetup paperSize="9" orientation="portrait" verticalDpi="4294967293" r:id="rId1"/>
  <headerFooter alignWithMargins="0"/>
  <rowBreaks count="2" manualBreakCount="2">
    <brk id="53" max="17" man="1"/>
    <brk id="105" max="16383" man="1"/>
  </rowBreaks>
</worksheet>
</file>

<file path=xl/worksheets/sheet8.xml><?xml version="1.0" encoding="utf-8"?>
<worksheet xmlns="http://schemas.openxmlformats.org/spreadsheetml/2006/main" xmlns:r="http://schemas.openxmlformats.org/officeDocument/2006/relationships">
  <dimension ref="A1:O48"/>
  <sheetViews>
    <sheetView view="pageBreakPreview" zoomScale="60" zoomScaleNormal="100" workbookViewId="0">
      <selection activeCell="N3" sqref="N3:O3"/>
    </sheetView>
  </sheetViews>
  <sheetFormatPr defaultRowHeight="13.5"/>
  <cols>
    <col min="1" max="2" width="2.5" customWidth="1"/>
    <col min="3" max="4" width="6.25" customWidth="1"/>
    <col min="5" max="5" width="5" customWidth="1"/>
    <col min="6" max="6" width="6.25" customWidth="1"/>
    <col min="7" max="7" width="5.625" customWidth="1"/>
    <col min="8" max="8" width="1.25" customWidth="1"/>
    <col min="9" max="10" width="2.5" customWidth="1"/>
    <col min="11" max="12" width="6.25" customWidth="1"/>
    <col min="13" max="13" width="5" customWidth="1"/>
    <col min="14" max="14" width="6.25" customWidth="1"/>
    <col min="15" max="15" width="5.625" customWidth="1"/>
  </cols>
  <sheetData>
    <row r="1" spans="1:15">
      <c r="A1" s="46" t="s">
        <v>37</v>
      </c>
      <c r="B1" s="69"/>
      <c r="C1" s="69"/>
      <c r="D1" s="69"/>
      <c r="E1" s="69"/>
      <c r="F1" s="69"/>
      <c r="G1" s="69"/>
      <c r="H1" s="69"/>
      <c r="I1" s="69"/>
      <c r="J1" s="69"/>
      <c r="K1" s="69"/>
      <c r="L1" s="69"/>
      <c r="M1" s="69"/>
      <c r="N1" s="69"/>
      <c r="O1" s="69"/>
    </row>
    <row r="2" spans="1:15" ht="14.25" thickBot="1">
      <c r="A2" s="69"/>
      <c r="B2" s="69" t="s">
        <v>65</v>
      </c>
      <c r="C2" s="69"/>
      <c r="D2" s="69"/>
      <c r="E2" s="69"/>
      <c r="F2" s="69"/>
      <c r="G2" s="69"/>
      <c r="H2" s="69"/>
      <c r="I2" s="69"/>
      <c r="J2" s="69"/>
      <c r="K2" s="69"/>
      <c r="L2" s="69"/>
      <c r="M2" s="69" t="s">
        <v>66</v>
      </c>
      <c r="N2" s="69"/>
      <c r="O2" s="69"/>
    </row>
    <row r="3" spans="1:15" ht="14.25">
      <c r="A3" s="288" t="s">
        <v>25</v>
      </c>
      <c r="B3" s="289"/>
      <c r="C3" s="290" t="s">
        <v>67</v>
      </c>
      <c r="D3" s="290"/>
      <c r="E3" s="49" t="s">
        <v>26</v>
      </c>
      <c r="F3" s="318"/>
      <c r="G3" s="319"/>
      <c r="H3" s="320"/>
      <c r="I3" s="288" t="s">
        <v>25</v>
      </c>
      <c r="J3" s="289"/>
      <c r="K3" s="323" t="s">
        <v>68</v>
      </c>
      <c r="L3" s="290"/>
      <c r="M3" s="49" t="s">
        <v>26</v>
      </c>
      <c r="N3" s="318"/>
      <c r="O3" s="319"/>
    </row>
    <row r="4" spans="1:15" ht="14.25">
      <c r="A4" s="315" t="s">
        <v>33</v>
      </c>
      <c r="B4" s="295"/>
      <c r="C4" s="316" t="str">
        <f>IF(B6="","",VLOOKUP(B6,名簿!$B$8:$G$106,6,FALSE))</f>
        <v/>
      </c>
      <c r="D4" s="317" t="e">
        <f>IF(#REF!="","",VLOOKUP(#REF!,名簿!#REF!,6,FALSE))</f>
        <v>#REF!</v>
      </c>
      <c r="E4" s="317" t="e">
        <f>IF(#REF!="","",VLOOKUP(#REF!,名簿!#REF!,6,FALSE))</f>
        <v>#REF!</v>
      </c>
      <c r="F4" s="317" t="e">
        <f>IF(#REF!="","",VLOOKUP(#REF!,名簿!#REF!,6,FALSE))</f>
        <v>#REF!</v>
      </c>
      <c r="G4" s="67"/>
      <c r="H4" s="320"/>
      <c r="I4" s="315" t="s">
        <v>33</v>
      </c>
      <c r="J4" s="295"/>
      <c r="K4" s="316" t="str">
        <f>IF(J6="","",VLOOKUP(J6,名簿!$B$8:$G$106,6,FALSE))</f>
        <v/>
      </c>
      <c r="L4" s="317" t="e">
        <f>IF(#REF!="","",VLOOKUP(#REF!,名簿!#REF!,6,FALSE))</f>
        <v>#REF!</v>
      </c>
      <c r="M4" s="317" t="e">
        <f>IF(#REF!="","",VLOOKUP(#REF!,名簿!#REF!,6,FALSE))</f>
        <v>#REF!</v>
      </c>
      <c r="N4" s="317" t="e">
        <f>IF(#REF!="","",VLOOKUP(#REF!,名簿!#REF!,6,FALSE))</f>
        <v>#REF!</v>
      </c>
      <c r="O4" s="67"/>
    </row>
    <row r="5" spans="1:15">
      <c r="A5" s="50" t="s">
        <v>27</v>
      </c>
      <c r="B5" s="296" t="s">
        <v>28</v>
      </c>
      <c r="C5" s="296"/>
      <c r="D5" s="296" t="s">
        <v>29</v>
      </c>
      <c r="E5" s="296"/>
      <c r="F5" s="296"/>
      <c r="G5" s="63" t="s">
        <v>3</v>
      </c>
      <c r="H5" s="320"/>
      <c r="I5" s="50" t="s">
        <v>27</v>
      </c>
      <c r="J5" s="296" t="s">
        <v>28</v>
      </c>
      <c r="K5" s="296"/>
      <c r="L5" s="296" t="s">
        <v>29</v>
      </c>
      <c r="M5" s="296"/>
      <c r="N5" s="296"/>
      <c r="O5" s="63" t="s">
        <v>3</v>
      </c>
    </row>
    <row r="6" spans="1:15" ht="15" customHeight="1">
      <c r="A6" s="305" t="str">
        <f>IF(B6="","",VLOOKUP(B6,名簿!$B$8:$G$106,4,FALSE))</f>
        <v/>
      </c>
      <c r="B6" s="324"/>
      <c r="C6" s="325"/>
      <c r="D6" s="311" t="str">
        <f>IF(B6="","",VLOOKUP(B6,名簿!$B$8:$G$106,2,FALSE))</f>
        <v/>
      </c>
      <c r="E6" s="311" t="str">
        <f>IF(D6="","",LOOKUP(D6,名簿!E$8:E$106,名簿!F$8:F$106))</f>
        <v/>
      </c>
      <c r="F6" s="311" t="str">
        <f>IF(E6="","",LOOKUP(E6,名簿!F$8:F$106,名簿!G$8:G$106))</f>
        <v/>
      </c>
      <c r="G6" s="64" t="str">
        <f>IF(B6="","",VLOOKUP(B6,名簿!$B$8:$G$106,5,FALSE))</f>
        <v/>
      </c>
      <c r="H6" s="320"/>
      <c r="I6" s="305" t="str">
        <f>IF(J6="","",VLOOKUP(J6,名簿!$B$8:$G$106,4,FALSE))</f>
        <v/>
      </c>
      <c r="J6" s="310"/>
      <c r="K6" s="310"/>
      <c r="L6" s="311" t="str">
        <f>IF(J6="","",VLOOKUP(J6,名簿!$B$8:$G$106,2,FALSE))</f>
        <v/>
      </c>
      <c r="M6" s="311" t="str">
        <f>IF(L6="","",LOOKUP(L6,名簿!#REF!,名簿!J$8:J$106))</f>
        <v/>
      </c>
      <c r="N6" s="311" t="str">
        <f>IF(M6="","",LOOKUP(M6,名簿!J$8:J$106,名簿!K$8:K$106))</f>
        <v/>
      </c>
      <c r="O6" s="64" t="str">
        <f>IF(J6="","",VLOOKUP(J6,名簿!$B$8:$G$106,5,FALSE))</f>
        <v/>
      </c>
    </row>
    <row r="7" spans="1:15" ht="15" customHeight="1">
      <c r="A7" s="306" t="str">
        <f>IF(B7="","",VLOOKUP(B7,名簿!B$8:G$106,4,FALSE))</f>
        <v/>
      </c>
      <c r="B7" s="321"/>
      <c r="C7" s="322"/>
      <c r="D7" s="309" t="str">
        <f>IF(B7="","",VLOOKUP(B7,名簿!$B$8:$G$106,2,FALSE))</f>
        <v/>
      </c>
      <c r="E7" s="309" t="str">
        <f>IF(D7="","",LOOKUP(D7,名簿!E$8:E$106,名簿!F$8:F$106))</f>
        <v/>
      </c>
      <c r="F7" s="309" t="str">
        <f>IF(E7="","",LOOKUP(E7,名簿!F$8:F$106,名簿!G$8:G$106))</f>
        <v/>
      </c>
      <c r="G7" s="65" t="str">
        <f>IF(B7="","",VLOOKUP(B7,名簿!$B$8:$G$106,5,FALSE))</f>
        <v/>
      </c>
      <c r="H7" s="320"/>
      <c r="I7" s="306" t="str">
        <f>IF(J7="","",VLOOKUP(J7,名簿!J$8:K$106,4,FALSE))</f>
        <v/>
      </c>
      <c r="J7" s="308"/>
      <c r="K7" s="308"/>
      <c r="L7" s="309" t="str">
        <f>IF(J7="","",VLOOKUP(J7,名簿!$B$8:$G$106,2,FALSE))</f>
        <v/>
      </c>
      <c r="M7" s="309" t="str">
        <f>IF(L7="","",LOOKUP(L7,名簿!#REF!,名簿!J$8:J$106))</f>
        <v/>
      </c>
      <c r="N7" s="309" t="str">
        <f>IF(M7="","",LOOKUP(M7,名簿!J$8:J$106,名簿!K$8:K$106))</f>
        <v/>
      </c>
      <c r="O7" s="65" t="str">
        <f>IF(J7="","",VLOOKUP(J7,名簿!$B$8:$G$106,5,FALSE))</f>
        <v/>
      </c>
    </row>
    <row r="8" spans="1:15" ht="15" customHeight="1">
      <c r="A8" s="306" t="str">
        <f>IF(B8="","",VLOOKUP(B8,名簿!B$8:G$106,4,FALSE))</f>
        <v/>
      </c>
      <c r="B8" s="321"/>
      <c r="C8" s="322"/>
      <c r="D8" s="309" t="str">
        <f>IF(B8="","",VLOOKUP(B8,名簿!$B$8:$G$106,2,FALSE))</f>
        <v/>
      </c>
      <c r="E8" s="309" t="str">
        <f>IF(D8="","",LOOKUP(D8,名簿!E$8:E$106,名簿!F$8:F$106))</f>
        <v/>
      </c>
      <c r="F8" s="309" t="str">
        <f>IF(E8="","",LOOKUP(E8,名簿!F$8:F$106,名簿!G$8:G$106))</f>
        <v/>
      </c>
      <c r="G8" s="65" t="str">
        <f>IF(B8="","",VLOOKUP(B8,名簿!$B$8:$G$106,5,FALSE))</f>
        <v/>
      </c>
      <c r="H8" s="320"/>
      <c r="I8" s="306" t="str">
        <f>IF(J8="","",VLOOKUP(J8,名簿!J$8:K$106,4,FALSE))</f>
        <v/>
      </c>
      <c r="J8" s="308"/>
      <c r="K8" s="308"/>
      <c r="L8" s="309" t="str">
        <f>IF(J8="","",VLOOKUP(J8,名簿!$B$8:$G$106,2,FALSE))</f>
        <v/>
      </c>
      <c r="M8" s="309" t="str">
        <f>IF(L8="","",LOOKUP(L8,名簿!#REF!,名簿!J$8:J$106))</f>
        <v/>
      </c>
      <c r="N8" s="309" t="str">
        <f>IF(M8="","",LOOKUP(M8,名簿!J$8:J$106,名簿!K$8:K$106))</f>
        <v/>
      </c>
      <c r="O8" s="65" t="str">
        <f>IF(J8="","",VLOOKUP(J8,名簿!$B$8:$G$106,5,FALSE))</f>
        <v/>
      </c>
    </row>
    <row r="9" spans="1:15" ht="15" customHeight="1">
      <c r="A9" s="306" t="str">
        <f>IF(B9="","",VLOOKUP(B9,名簿!B$8:G$106,4,FALSE))</f>
        <v/>
      </c>
      <c r="B9" s="321"/>
      <c r="C9" s="322"/>
      <c r="D9" s="309" t="str">
        <f>IF(B9="","",VLOOKUP(B9,名簿!$B$8:$G$106,2,FALSE))</f>
        <v/>
      </c>
      <c r="E9" s="309" t="str">
        <f>IF(D9="","",LOOKUP(D9,名簿!E$8:E$106,名簿!F$8:F$106))</f>
        <v/>
      </c>
      <c r="F9" s="309" t="str">
        <f>IF(E9="","",LOOKUP(E9,名簿!F$8:F$106,名簿!G$8:G$106))</f>
        <v/>
      </c>
      <c r="G9" s="65" t="str">
        <f>IF(B9="","",VLOOKUP(B9,名簿!$B$8:$G$106,5,FALSE))</f>
        <v/>
      </c>
      <c r="H9" s="320"/>
      <c r="I9" s="306" t="str">
        <f>IF(J9="","",VLOOKUP(J9,名簿!J$8:K$106,4,FALSE))</f>
        <v/>
      </c>
      <c r="J9" s="308"/>
      <c r="K9" s="308"/>
      <c r="L9" s="309" t="str">
        <f>IF(J9="","",VLOOKUP(J9,名簿!$B$8:$G$106,2,FALSE))</f>
        <v/>
      </c>
      <c r="M9" s="309" t="str">
        <f>IF(L9="","",LOOKUP(L9,名簿!#REF!,名簿!J$8:J$106))</f>
        <v/>
      </c>
      <c r="N9" s="309" t="str">
        <f>IF(M9="","",LOOKUP(M9,名簿!J$8:J$106,名簿!K$8:K$106))</f>
        <v/>
      </c>
      <c r="O9" s="65" t="str">
        <f>IF(J9="","",VLOOKUP(J9,名簿!$B$8:$G$106,5,FALSE))</f>
        <v/>
      </c>
    </row>
    <row r="10" spans="1:15" ht="15" customHeight="1">
      <c r="A10" s="306" t="str">
        <f>IF(B10="","",VLOOKUP(B10,名簿!B$8:G$106,4,FALSE))</f>
        <v/>
      </c>
      <c r="B10" s="321"/>
      <c r="C10" s="322"/>
      <c r="D10" s="309" t="str">
        <f>IF(B10="","",VLOOKUP(B10,名簿!$B$8:$G$106,2,FALSE))</f>
        <v/>
      </c>
      <c r="E10" s="309" t="str">
        <f>IF(D10="","",LOOKUP(D10,名簿!E$8:E$106,名簿!F$8:F$106))</f>
        <v/>
      </c>
      <c r="F10" s="309" t="str">
        <f>IF(E10="","",LOOKUP(E10,名簿!F$8:F$106,名簿!G$8:G$106))</f>
        <v/>
      </c>
      <c r="G10" s="65" t="str">
        <f>IF(B10="","",VLOOKUP(B10,名簿!$B$8:$G$106,5,FALSE))</f>
        <v/>
      </c>
      <c r="H10" s="320"/>
      <c r="I10" s="306" t="str">
        <f>IF(J10="","",VLOOKUP(J10,名簿!J$8:K$106,4,FALSE))</f>
        <v/>
      </c>
      <c r="J10" s="308"/>
      <c r="K10" s="308"/>
      <c r="L10" s="309" t="str">
        <f>IF(J10="","",VLOOKUP(J10,名簿!$B$8:$G$106,2,FALSE))</f>
        <v/>
      </c>
      <c r="M10" s="309" t="str">
        <f>IF(L10="","",LOOKUP(L10,名簿!#REF!,名簿!J$8:J$106))</f>
        <v/>
      </c>
      <c r="N10" s="309" t="str">
        <f>IF(M10="","",LOOKUP(M10,名簿!J$8:J$106,名簿!K$8:K$106))</f>
        <v/>
      </c>
      <c r="O10" s="65" t="str">
        <f>IF(J10="","",VLOOKUP(J10,名簿!$B$8:$G$106,5,FALSE))</f>
        <v/>
      </c>
    </row>
    <row r="11" spans="1:15" ht="15" customHeight="1" thickBot="1">
      <c r="A11" s="307" t="str">
        <f>IF(B11="","",VLOOKUP(B11,名簿!B$8:G$106,4,FALSE))</f>
        <v/>
      </c>
      <c r="B11" s="313"/>
      <c r="C11" s="313"/>
      <c r="D11" s="314" t="str">
        <f>IF(B11="","",VLOOKUP(B11,名簿!$B$8:$G$106,2,FALSE))</f>
        <v/>
      </c>
      <c r="E11" s="314" t="str">
        <f>IF(D11="","",LOOKUP(D11,名簿!E$8:E$106,名簿!F$8:F$106))</f>
        <v/>
      </c>
      <c r="F11" s="314" t="str">
        <f>IF(E11="","",LOOKUP(E11,名簿!F$8:F$106,名簿!G$8:G$106))</f>
        <v/>
      </c>
      <c r="G11" s="66" t="str">
        <f>IF(B11="","",VLOOKUP(B11,名簿!$B$8:$G$106,5,FALSE))</f>
        <v/>
      </c>
      <c r="H11" s="320"/>
      <c r="I11" s="307" t="str">
        <f>IF(J11="","",VLOOKUP(J11,名簿!J$8:K$106,4,FALSE))</f>
        <v/>
      </c>
      <c r="J11" s="313"/>
      <c r="K11" s="313"/>
      <c r="L11" s="314" t="str">
        <f>IF(J11="","",VLOOKUP(J11,名簿!$B$8:$G$106,2,FALSE))</f>
        <v/>
      </c>
      <c r="M11" s="314" t="str">
        <f>IF(L11="","",LOOKUP(L11,名簿!#REF!,名簿!J$8:J$106))</f>
        <v/>
      </c>
      <c r="N11" s="314" t="str">
        <f>IF(M11="","",LOOKUP(M11,名簿!J$8:J$106,名簿!K$8:K$106))</f>
        <v/>
      </c>
      <c r="O11" s="66" t="str">
        <f>IF(J11="","",VLOOKUP(J11,名簿!$B$8:$G$106,5,FALSE))</f>
        <v/>
      </c>
    </row>
    <row r="12" spans="1:15" ht="14.25" thickBot="1">
      <c r="A12" s="312"/>
      <c r="B12" s="312"/>
      <c r="C12" s="312"/>
      <c r="D12" s="312"/>
      <c r="E12" s="312"/>
      <c r="F12" s="312"/>
      <c r="G12" s="312"/>
      <c r="H12" s="312"/>
      <c r="I12" s="312"/>
      <c r="J12" s="312"/>
      <c r="K12" s="312"/>
      <c r="L12" s="312"/>
      <c r="M12" s="312"/>
      <c r="N12" s="312"/>
      <c r="O12" s="312"/>
    </row>
    <row r="13" spans="1:15" ht="14.25">
      <c r="A13" s="288" t="s">
        <v>25</v>
      </c>
      <c r="B13" s="289"/>
      <c r="C13" s="290"/>
      <c r="D13" s="290"/>
      <c r="E13" s="49" t="s">
        <v>26</v>
      </c>
      <c r="F13" s="318"/>
      <c r="G13" s="319"/>
      <c r="H13" s="320"/>
      <c r="I13" s="288" t="s">
        <v>25</v>
      </c>
      <c r="J13" s="289"/>
      <c r="K13" s="290"/>
      <c r="L13" s="290"/>
      <c r="M13" s="49" t="s">
        <v>26</v>
      </c>
      <c r="N13" s="318"/>
      <c r="O13" s="319"/>
    </row>
    <row r="14" spans="1:15" ht="14.25">
      <c r="A14" s="315" t="s">
        <v>33</v>
      </c>
      <c r="B14" s="295"/>
      <c r="C14" s="316" t="str">
        <f>IF(B16="","",VLOOKUP(B16,名簿!$B$8:$G$106,6,FALSE))</f>
        <v/>
      </c>
      <c r="D14" s="317" t="e">
        <f>IF(#REF!="","",VLOOKUP(#REF!,名簿!#REF!,6,FALSE))</f>
        <v>#REF!</v>
      </c>
      <c r="E14" s="317" t="e">
        <f>IF(#REF!="","",VLOOKUP(#REF!,名簿!#REF!,6,FALSE))</f>
        <v>#REF!</v>
      </c>
      <c r="F14" s="317" t="e">
        <f>IF(#REF!="","",VLOOKUP(#REF!,名簿!#REF!,6,FALSE))</f>
        <v>#REF!</v>
      </c>
      <c r="G14" s="67"/>
      <c r="H14" s="320"/>
      <c r="I14" s="315" t="s">
        <v>33</v>
      </c>
      <c r="J14" s="295"/>
      <c r="K14" s="316" t="str">
        <f>IF(J16="","",VLOOKUP(J16,名簿!$B$8:$G$106,6,FALSE))</f>
        <v/>
      </c>
      <c r="L14" s="317" t="e">
        <f>IF(#REF!="","",VLOOKUP(#REF!,名簿!#REF!,6,FALSE))</f>
        <v>#REF!</v>
      </c>
      <c r="M14" s="317" t="e">
        <f>IF(#REF!="","",VLOOKUP(#REF!,名簿!#REF!,6,FALSE))</f>
        <v>#REF!</v>
      </c>
      <c r="N14" s="317" t="e">
        <f>IF(#REF!="","",VLOOKUP(#REF!,名簿!#REF!,6,FALSE))</f>
        <v>#REF!</v>
      </c>
      <c r="O14" s="67"/>
    </row>
    <row r="15" spans="1:15">
      <c r="A15" s="50" t="s">
        <v>27</v>
      </c>
      <c r="B15" s="296" t="s">
        <v>28</v>
      </c>
      <c r="C15" s="296"/>
      <c r="D15" s="296" t="s">
        <v>29</v>
      </c>
      <c r="E15" s="296"/>
      <c r="F15" s="296"/>
      <c r="G15" s="63" t="s">
        <v>3</v>
      </c>
      <c r="H15" s="320"/>
      <c r="I15" s="50" t="s">
        <v>27</v>
      </c>
      <c r="J15" s="296" t="s">
        <v>28</v>
      </c>
      <c r="K15" s="296"/>
      <c r="L15" s="296" t="s">
        <v>29</v>
      </c>
      <c r="M15" s="296"/>
      <c r="N15" s="296"/>
      <c r="O15" s="63" t="s">
        <v>3</v>
      </c>
    </row>
    <row r="16" spans="1:15" ht="18">
      <c r="A16" s="305" t="str">
        <f>IF(B16="","",VLOOKUP(B16,名簿!$B$8:$G$106,4,FALSE))</f>
        <v/>
      </c>
      <c r="B16" s="310"/>
      <c r="C16" s="310"/>
      <c r="D16" s="311" t="str">
        <f>IF(B16="","",VLOOKUP(B16,名簿!$B$8:$G$106,2,FALSE))</f>
        <v/>
      </c>
      <c r="E16" s="311" t="str">
        <f>IF(D16="","",LOOKUP(D16,名簿!E$8:E$106,名簿!F$8:F$106))</f>
        <v/>
      </c>
      <c r="F16" s="311" t="str">
        <f>IF(E16="","",LOOKUP(E16,名簿!F$8:F$106,名簿!G$8:G$106))</f>
        <v/>
      </c>
      <c r="G16" s="64" t="str">
        <f>IF(B16="","",VLOOKUP(B16,名簿!$B$8:$G$106,5,FALSE))</f>
        <v/>
      </c>
      <c r="H16" s="320"/>
      <c r="I16" s="305" t="str">
        <f>IF(J16="","",VLOOKUP(J16,名簿!$B$8:$G$106,4,FALSE))</f>
        <v/>
      </c>
      <c r="J16" s="310"/>
      <c r="K16" s="310"/>
      <c r="L16" s="311" t="str">
        <f>IF(J16="","",VLOOKUP(J16,名簿!$B$8:$G$106,2,FALSE))</f>
        <v/>
      </c>
      <c r="M16" s="311" t="str">
        <f>IF(L16="","",LOOKUP(L16,名簿!#REF!,名簿!J$8:J$106))</f>
        <v/>
      </c>
      <c r="N16" s="311" t="str">
        <f>IF(M16="","",LOOKUP(M16,名簿!J$8:J$106,名簿!K$8:K$106))</f>
        <v/>
      </c>
      <c r="O16" s="64" t="str">
        <f>IF(J16="","",VLOOKUP(J16,名簿!$B$8:$G$106,5,FALSE))</f>
        <v/>
      </c>
    </row>
    <row r="17" spans="1:15" ht="18">
      <c r="A17" s="306" t="str">
        <f>IF(B17="","",VLOOKUP(B17,名簿!B$8:G$106,4,FALSE))</f>
        <v/>
      </c>
      <c r="B17" s="308"/>
      <c r="C17" s="308"/>
      <c r="D17" s="309" t="str">
        <f>IF(B17="","",VLOOKUP(B17,名簿!$B$8:$G$106,2,FALSE))</f>
        <v/>
      </c>
      <c r="E17" s="309" t="str">
        <f>IF(D17="","",LOOKUP(D17,名簿!E$8:E$106,名簿!F$8:F$106))</f>
        <v/>
      </c>
      <c r="F17" s="309" t="str">
        <f>IF(E17="","",LOOKUP(E17,名簿!F$8:F$106,名簿!G$8:G$106))</f>
        <v/>
      </c>
      <c r="G17" s="65" t="str">
        <f>IF(B17="","",VLOOKUP(B17,名簿!$B$8:$G$106,5,FALSE))</f>
        <v/>
      </c>
      <c r="H17" s="320"/>
      <c r="I17" s="306" t="str">
        <f>IF(J17="","",VLOOKUP(J17,名簿!J$8:K$106,4,FALSE))</f>
        <v/>
      </c>
      <c r="J17" s="308"/>
      <c r="K17" s="308"/>
      <c r="L17" s="309" t="str">
        <f>IF(J17="","",VLOOKUP(J17,名簿!$B$8:$G$106,2,FALSE))</f>
        <v/>
      </c>
      <c r="M17" s="309" t="str">
        <f>IF(L17="","",LOOKUP(L17,名簿!#REF!,名簿!J$8:J$106))</f>
        <v/>
      </c>
      <c r="N17" s="309" t="str">
        <f>IF(M17="","",LOOKUP(M17,名簿!J$8:J$106,名簿!K$8:K$106))</f>
        <v/>
      </c>
      <c r="O17" s="65" t="str">
        <f>IF(J17="","",VLOOKUP(J17,名簿!$B$8:$G$106,5,FALSE))</f>
        <v/>
      </c>
    </row>
    <row r="18" spans="1:15" ht="18">
      <c r="A18" s="306" t="str">
        <f>IF(B18="","",VLOOKUP(B18,名簿!B$8:G$106,4,FALSE))</f>
        <v/>
      </c>
      <c r="B18" s="308"/>
      <c r="C18" s="308"/>
      <c r="D18" s="309" t="str">
        <f>IF(B18="","",VLOOKUP(B18,名簿!$B$8:$G$106,2,FALSE))</f>
        <v/>
      </c>
      <c r="E18" s="309" t="str">
        <f>IF(D18="","",LOOKUP(D18,名簿!E$8:E$106,名簿!F$8:F$106))</f>
        <v/>
      </c>
      <c r="F18" s="309" t="str">
        <f>IF(E18="","",LOOKUP(E18,名簿!F$8:F$106,名簿!G$8:G$106))</f>
        <v/>
      </c>
      <c r="G18" s="65" t="str">
        <f>IF(B18="","",VLOOKUP(B18,名簿!$B$8:$G$106,5,FALSE))</f>
        <v/>
      </c>
      <c r="H18" s="320"/>
      <c r="I18" s="306" t="str">
        <f>IF(J18="","",VLOOKUP(J18,名簿!J$8:K$106,4,FALSE))</f>
        <v/>
      </c>
      <c r="J18" s="308"/>
      <c r="K18" s="308"/>
      <c r="L18" s="309" t="str">
        <f>IF(J18="","",VLOOKUP(J18,名簿!$B$8:$G$106,2,FALSE))</f>
        <v/>
      </c>
      <c r="M18" s="309" t="str">
        <f>IF(L18="","",LOOKUP(L18,名簿!#REF!,名簿!J$8:J$106))</f>
        <v/>
      </c>
      <c r="N18" s="309" t="str">
        <f>IF(M18="","",LOOKUP(M18,名簿!J$8:J$106,名簿!K$8:K$106))</f>
        <v/>
      </c>
      <c r="O18" s="65" t="str">
        <f>IF(J18="","",VLOOKUP(J18,名簿!$B$8:$G$106,5,FALSE))</f>
        <v/>
      </c>
    </row>
    <row r="19" spans="1:15" ht="18">
      <c r="A19" s="306" t="str">
        <f>IF(B19="","",VLOOKUP(B19,名簿!B$8:G$106,4,FALSE))</f>
        <v/>
      </c>
      <c r="B19" s="308"/>
      <c r="C19" s="308"/>
      <c r="D19" s="309" t="str">
        <f>IF(B19="","",VLOOKUP(B19,名簿!$B$8:$G$106,2,FALSE))</f>
        <v/>
      </c>
      <c r="E19" s="309" t="str">
        <f>IF(D19="","",LOOKUP(D19,名簿!E$8:E$106,名簿!F$8:F$106))</f>
        <v/>
      </c>
      <c r="F19" s="309" t="str">
        <f>IF(E19="","",LOOKUP(E19,名簿!F$8:F$106,名簿!G$8:G$106))</f>
        <v/>
      </c>
      <c r="G19" s="65" t="str">
        <f>IF(B19="","",VLOOKUP(B19,名簿!$B$8:$G$106,5,FALSE))</f>
        <v/>
      </c>
      <c r="H19" s="320"/>
      <c r="I19" s="306" t="str">
        <f>IF(J19="","",VLOOKUP(J19,名簿!J$8:K$106,4,FALSE))</f>
        <v/>
      </c>
      <c r="J19" s="308"/>
      <c r="K19" s="308"/>
      <c r="L19" s="309" t="str">
        <f>IF(J19="","",VLOOKUP(J19,名簿!$B$8:$G$106,2,FALSE))</f>
        <v/>
      </c>
      <c r="M19" s="309" t="str">
        <f>IF(L19="","",LOOKUP(L19,名簿!#REF!,名簿!J$8:J$106))</f>
        <v/>
      </c>
      <c r="N19" s="309" t="str">
        <f>IF(M19="","",LOOKUP(M19,名簿!J$8:J$106,名簿!K$8:K$106))</f>
        <v/>
      </c>
      <c r="O19" s="65" t="str">
        <f>IF(J19="","",VLOOKUP(J19,名簿!$B$8:$G$106,5,FALSE))</f>
        <v/>
      </c>
    </row>
    <row r="20" spans="1:15" ht="18">
      <c r="A20" s="306" t="str">
        <f>IF(B20="","",VLOOKUP(B20,名簿!B$8:G$106,4,FALSE))</f>
        <v/>
      </c>
      <c r="B20" s="308"/>
      <c r="C20" s="308"/>
      <c r="D20" s="309" t="str">
        <f>IF(B20="","",VLOOKUP(B20,名簿!$B$8:$G$106,2,FALSE))</f>
        <v/>
      </c>
      <c r="E20" s="309" t="str">
        <f>IF(D20="","",LOOKUP(D20,名簿!E$8:E$106,名簿!F$8:F$106))</f>
        <v/>
      </c>
      <c r="F20" s="309" t="str">
        <f>IF(E20="","",LOOKUP(E20,名簿!F$8:F$106,名簿!G$8:G$106))</f>
        <v/>
      </c>
      <c r="G20" s="65" t="str">
        <f>IF(B20="","",VLOOKUP(B20,名簿!$B$8:$G$106,5,FALSE))</f>
        <v/>
      </c>
      <c r="H20" s="320"/>
      <c r="I20" s="306" t="str">
        <f>IF(J20="","",VLOOKUP(J20,名簿!J$8:K$106,4,FALSE))</f>
        <v/>
      </c>
      <c r="J20" s="308"/>
      <c r="K20" s="308"/>
      <c r="L20" s="309" t="str">
        <f>IF(J20="","",VLOOKUP(J20,名簿!$B$8:$G$106,2,FALSE))</f>
        <v/>
      </c>
      <c r="M20" s="309" t="str">
        <f>IF(L20="","",LOOKUP(L20,名簿!#REF!,名簿!J$8:J$106))</f>
        <v/>
      </c>
      <c r="N20" s="309" t="str">
        <f>IF(M20="","",LOOKUP(M20,名簿!J$8:J$106,名簿!K$8:K$106))</f>
        <v/>
      </c>
      <c r="O20" s="65" t="str">
        <f>IF(J20="","",VLOOKUP(J20,名簿!$B$8:$G$106,5,FALSE))</f>
        <v/>
      </c>
    </row>
    <row r="21" spans="1:15" ht="18.75" thickBot="1">
      <c r="A21" s="307" t="str">
        <f>IF(B21="","",VLOOKUP(B21,名簿!B$8:G$106,4,FALSE))</f>
        <v/>
      </c>
      <c r="B21" s="313"/>
      <c r="C21" s="313"/>
      <c r="D21" s="314" t="str">
        <f>IF(B21="","",VLOOKUP(B21,名簿!$B$8:$G$106,2,FALSE))</f>
        <v/>
      </c>
      <c r="E21" s="314" t="str">
        <f>IF(D21="","",LOOKUP(D21,名簿!E$8:E$106,名簿!F$8:F$106))</f>
        <v/>
      </c>
      <c r="F21" s="314" t="str">
        <f>IF(E21="","",LOOKUP(E21,名簿!F$8:F$106,名簿!G$8:G$106))</f>
        <v/>
      </c>
      <c r="G21" s="66" t="str">
        <f>IF(B21="","",VLOOKUP(B21,名簿!$B$8:$G$106,5,FALSE))</f>
        <v/>
      </c>
      <c r="H21" s="320"/>
      <c r="I21" s="307" t="str">
        <f>IF(J21="","",VLOOKUP(J21,名簿!J$8:K$106,4,FALSE))</f>
        <v/>
      </c>
      <c r="J21" s="313"/>
      <c r="K21" s="313"/>
      <c r="L21" s="314" t="str">
        <f>IF(J21="","",VLOOKUP(J21,名簿!$B$8:$G$106,2,FALSE))</f>
        <v/>
      </c>
      <c r="M21" s="314" t="str">
        <f>IF(L21="","",LOOKUP(L21,名簿!#REF!,名簿!J$8:J$106))</f>
        <v/>
      </c>
      <c r="N21" s="314" t="str">
        <f>IF(M21="","",LOOKUP(M21,名簿!J$8:J$106,名簿!K$8:K$106))</f>
        <v/>
      </c>
      <c r="O21" s="66" t="str">
        <f>IF(J21="","",VLOOKUP(J21,名簿!$B$8:$G$106,5,FALSE))</f>
        <v/>
      </c>
    </row>
    <row r="22" spans="1:15" ht="14.25" thickBot="1">
      <c r="A22" s="312"/>
      <c r="B22" s="312"/>
      <c r="C22" s="312"/>
      <c r="D22" s="312"/>
      <c r="E22" s="312"/>
      <c r="F22" s="312"/>
      <c r="G22" s="312"/>
      <c r="H22" s="312"/>
      <c r="I22" s="312"/>
      <c r="J22" s="312"/>
      <c r="K22" s="312"/>
      <c r="L22" s="312"/>
      <c r="M22" s="312"/>
      <c r="N22" s="312"/>
      <c r="O22" s="312"/>
    </row>
    <row r="23" spans="1:15" ht="14.25">
      <c r="A23" s="288" t="s">
        <v>25</v>
      </c>
      <c r="B23" s="289"/>
      <c r="C23" s="290"/>
      <c r="D23" s="290"/>
      <c r="E23" s="49" t="s">
        <v>26</v>
      </c>
      <c r="F23" s="318"/>
      <c r="G23" s="319"/>
      <c r="H23" s="320"/>
      <c r="I23" s="288" t="s">
        <v>25</v>
      </c>
      <c r="J23" s="289"/>
      <c r="K23" s="290"/>
      <c r="L23" s="290"/>
      <c r="M23" s="49" t="s">
        <v>26</v>
      </c>
      <c r="N23" s="318"/>
      <c r="O23" s="319"/>
    </row>
    <row r="24" spans="1:15" ht="14.25">
      <c r="A24" s="315" t="s">
        <v>33</v>
      </c>
      <c r="B24" s="295"/>
      <c r="C24" s="316" t="str">
        <f>IF(B26="","",VLOOKUP(B26,名簿!$B$8:$G$106,6,FALSE))</f>
        <v/>
      </c>
      <c r="D24" s="317" t="e">
        <f>IF(#REF!="","",VLOOKUP(#REF!,名簿!#REF!,6,FALSE))</f>
        <v>#REF!</v>
      </c>
      <c r="E24" s="317" t="e">
        <f>IF(#REF!="","",VLOOKUP(#REF!,名簿!#REF!,6,FALSE))</f>
        <v>#REF!</v>
      </c>
      <c r="F24" s="317" t="e">
        <f>IF(#REF!="","",VLOOKUP(#REF!,名簿!#REF!,6,FALSE))</f>
        <v>#REF!</v>
      </c>
      <c r="G24" s="67"/>
      <c r="H24" s="320"/>
      <c r="I24" s="315" t="s">
        <v>33</v>
      </c>
      <c r="J24" s="295"/>
      <c r="K24" s="316" t="str">
        <f>IF(J26="","",VLOOKUP(J26,名簿!$B$8:$G$106,6,FALSE))</f>
        <v/>
      </c>
      <c r="L24" s="317" t="e">
        <f>IF(#REF!="","",VLOOKUP(#REF!,名簿!#REF!,6,FALSE))</f>
        <v>#REF!</v>
      </c>
      <c r="M24" s="317" t="e">
        <f>IF(#REF!="","",VLOOKUP(#REF!,名簿!#REF!,6,FALSE))</f>
        <v>#REF!</v>
      </c>
      <c r="N24" s="317" t="e">
        <f>IF(#REF!="","",VLOOKUP(#REF!,名簿!#REF!,6,FALSE))</f>
        <v>#REF!</v>
      </c>
      <c r="O24" s="67"/>
    </row>
    <row r="25" spans="1:15">
      <c r="A25" s="50" t="s">
        <v>27</v>
      </c>
      <c r="B25" s="296" t="s">
        <v>28</v>
      </c>
      <c r="C25" s="296"/>
      <c r="D25" s="296" t="s">
        <v>29</v>
      </c>
      <c r="E25" s="296"/>
      <c r="F25" s="296"/>
      <c r="G25" s="63" t="s">
        <v>3</v>
      </c>
      <c r="H25" s="320"/>
      <c r="I25" s="50" t="s">
        <v>27</v>
      </c>
      <c r="J25" s="296" t="s">
        <v>28</v>
      </c>
      <c r="K25" s="296"/>
      <c r="L25" s="296" t="s">
        <v>29</v>
      </c>
      <c r="M25" s="296"/>
      <c r="N25" s="296"/>
      <c r="O25" s="63" t="s">
        <v>3</v>
      </c>
    </row>
    <row r="26" spans="1:15" ht="18">
      <c r="A26" s="305" t="str">
        <f>IF(B26="","",VLOOKUP(B26,名簿!$B$8:$G$106,4,FALSE))</f>
        <v/>
      </c>
      <c r="B26" s="310"/>
      <c r="C26" s="310"/>
      <c r="D26" s="311" t="str">
        <f>IF(B26="","",VLOOKUP(B26,名簿!$B$8:$G$106,2,FALSE))</f>
        <v/>
      </c>
      <c r="E26" s="311" t="str">
        <f>IF(D26="","",LOOKUP(D26,名簿!E$8:E$106,名簿!F$8:F$106))</f>
        <v/>
      </c>
      <c r="F26" s="311" t="str">
        <f>IF(E26="","",LOOKUP(E26,名簿!F$8:F$106,名簿!G$8:G$106))</f>
        <v/>
      </c>
      <c r="G26" s="64" t="str">
        <f>IF(B26="","",VLOOKUP(B26,名簿!$B$8:$G$106,5,FALSE))</f>
        <v/>
      </c>
      <c r="H26" s="320"/>
      <c r="I26" s="305" t="str">
        <f>IF(J26="","",VLOOKUP(J26,名簿!$B$8:$G$106,4,FALSE))</f>
        <v/>
      </c>
      <c r="J26" s="310"/>
      <c r="K26" s="310"/>
      <c r="L26" s="311" t="str">
        <f>IF(J26="","",VLOOKUP(J26,名簿!$B$8:$G$106,2,FALSE))</f>
        <v/>
      </c>
      <c r="M26" s="311" t="str">
        <f>IF(L26="","",LOOKUP(L26,名簿!#REF!,名簿!J$8:J$106))</f>
        <v/>
      </c>
      <c r="N26" s="311" t="str">
        <f>IF(M26="","",LOOKUP(M26,名簿!J$8:J$106,名簿!K$8:K$106))</f>
        <v/>
      </c>
      <c r="O26" s="64" t="str">
        <f>IF(J26="","",VLOOKUP(J26,名簿!$B$8:$G$106,5,FALSE))</f>
        <v/>
      </c>
    </row>
    <row r="27" spans="1:15" ht="18">
      <c r="A27" s="306" t="str">
        <f>IF(B27="","",VLOOKUP(B27,名簿!B$8:G$106,4,FALSE))</f>
        <v/>
      </c>
      <c r="B27" s="308"/>
      <c r="C27" s="308"/>
      <c r="D27" s="309" t="str">
        <f>IF(B27="","",VLOOKUP(B27,名簿!$B$8:$G$106,2,FALSE))</f>
        <v/>
      </c>
      <c r="E27" s="309" t="str">
        <f>IF(D27="","",LOOKUP(D27,名簿!E$8:E$106,名簿!F$8:F$106))</f>
        <v/>
      </c>
      <c r="F27" s="309" t="str">
        <f>IF(E27="","",LOOKUP(E27,名簿!F$8:F$106,名簿!G$8:G$106))</f>
        <v/>
      </c>
      <c r="G27" s="65" t="str">
        <f>IF(B27="","",VLOOKUP(B27,名簿!$B$8:$G$106,5,FALSE))</f>
        <v/>
      </c>
      <c r="H27" s="320"/>
      <c r="I27" s="306" t="str">
        <f>IF(J27="","",VLOOKUP(J27,名簿!J$8:K$106,4,FALSE))</f>
        <v/>
      </c>
      <c r="J27" s="308"/>
      <c r="K27" s="308"/>
      <c r="L27" s="309" t="str">
        <f>IF(J27="","",VLOOKUP(J27,名簿!$B$8:$G$106,2,FALSE))</f>
        <v/>
      </c>
      <c r="M27" s="309" t="str">
        <f>IF(L27="","",LOOKUP(L27,名簿!#REF!,名簿!J$8:J$106))</f>
        <v/>
      </c>
      <c r="N27" s="309" t="str">
        <f>IF(M27="","",LOOKUP(M27,名簿!J$8:J$106,名簿!K$8:K$106))</f>
        <v/>
      </c>
      <c r="O27" s="65" t="str">
        <f>IF(J27="","",VLOOKUP(J27,名簿!$B$8:$G$106,5,FALSE))</f>
        <v/>
      </c>
    </row>
    <row r="28" spans="1:15" ht="18">
      <c r="A28" s="306" t="str">
        <f>IF(B28="","",VLOOKUP(B28,名簿!B$8:G$106,4,FALSE))</f>
        <v/>
      </c>
      <c r="B28" s="308"/>
      <c r="C28" s="308"/>
      <c r="D28" s="309" t="str">
        <f>IF(B28="","",VLOOKUP(B28,名簿!$B$8:$G$106,2,FALSE))</f>
        <v/>
      </c>
      <c r="E28" s="309" t="str">
        <f>IF(D28="","",LOOKUP(D28,名簿!E$8:E$106,名簿!F$8:F$106))</f>
        <v/>
      </c>
      <c r="F28" s="309" t="str">
        <f>IF(E28="","",LOOKUP(E28,名簿!F$8:F$106,名簿!G$8:G$106))</f>
        <v/>
      </c>
      <c r="G28" s="65" t="str">
        <f>IF(B28="","",VLOOKUP(B28,名簿!$B$8:$G$106,5,FALSE))</f>
        <v/>
      </c>
      <c r="H28" s="320"/>
      <c r="I28" s="306" t="str">
        <f>IF(J28="","",VLOOKUP(J28,名簿!J$8:K$106,4,FALSE))</f>
        <v/>
      </c>
      <c r="J28" s="308"/>
      <c r="K28" s="308"/>
      <c r="L28" s="309" t="str">
        <f>IF(J28="","",VLOOKUP(J28,名簿!$B$8:$G$106,2,FALSE))</f>
        <v/>
      </c>
      <c r="M28" s="309" t="str">
        <f>IF(L28="","",LOOKUP(L28,名簿!#REF!,名簿!J$8:J$106))</f>
        <v/>
      </c>
      <c r="N28" s="309" t="str">
        <f>IF(M28="","",LOOKUP(M28,名簿!J$8:J$106,名簿!K$8:K$106))</f>
        <v/>
      </c>
      <c r="O28" s="65" t="str">
        <f>IF(J28="","",VLOOKUP(J28,名簿!$B$8:$G$106,5,FALSE))</f>
        <v/>
      </c>
    </row>
    <row r="29" spans="1:15" ht="18">
      <c r="A29" s="306" t="str">
        <f>IF(B29="","",VLOOKUP(B29,名簿!B$8:G$106,4,FALSE))</f>
        <v/>
      </c>
      <c r="B29" s="308"/>
      <c r="C29" s="308"/>
      <c r="D29" s="309" t="str">
        <f>IF(B29="","",VLOOKUP(B29,名簿!$B$8:$G$106,2,FALSE))</f>
        <v/>
      </c>
      <c r="E29" s="309" t="str">
        <f>IF(D29="","",LOOKUP(D29,名簿!E$8:E$106,名簿!F$8:F$106))</f>
        <v/>
      </c>
      <c r="F29" s="309" t="str">
        <f>IF(E29="","",LOOKUP(E29,名簿!F$8:F$106,名簿!G$8:G$106))</f>
        <v/>
      </c>
      <c r="G29" s="65" t="str">
        <f>IF(B29="","",VLOOKUP(B29,名簿!$B$8:$G$106,5,FALSE))</f>
        <v/>
      </c>
      <c r="H29" s="320"/>
      <c r="I29" s="306" t="str">
        <f>IF(J29="","",VLOOKUP(J29,名簿!J$8:K$106,4,FALSE))</f>
        <v/>
      </c>
      <c r="J29" s="308"/>
      <c r="K29" s="308"/>
      <c r="L29" s="309" t="str">
        <f>IF(J29="","",VLOOKUP(J29,名簿!$B$8:$G$106,2,FALSE))</f>
        <v/>
      </c>
      <c r="M29" s="309" t="str">
        <f>IF(L29="","",LOOKUP(L29,名簿!#REF!,名簿!J$8:J$106))</f>
        <v/>
      </c>
      <c r="N29" s="309" t="str">
        <f>IF(M29="","",LOOKUP(M29,名簿!J$8:J$106,名簿!K$8:K$106))</f>
        <v/>
      </c>
      <c r="O29" s="65" t="str">
        <f>IF(J29="","",VLOOKUP(J29,名簿!$B$8:$G$106,5,FALSE))</f>
        <v/>
      </c>
    </row>
    <row r="30" spans="1:15" ht="18">
      <c r="A30" s="306" t="str">
        <f>IF(B30="","",VLOOKUP(B30,名簿!B$8:G$106,4,FALSE))</f>
        <v/>
      </c>
      <c r="B30" s="308"/>
      <c r="C30" s="308"/>
      <c r="D30" s="309" t="str">
        <f>IF(B30="","",VLOOKUP(B30,名簿!$B$8:$G$106,2,FALSE))</f>
        <v/>
      </c>
      <c r="E30" s="309" t="str">
        <f>IF(D30="","",LOOKUP(D30,名簿!E$8:E$106,名簿!F$8:F$106))</f>
        <v/>
      </c>
      <c r="F30" s="309" t="str">
        <f>IF(E30="","",LOOKUP(E30,名簿!F$8:F$106,名簿!G$8:G$106))</f>
        <v/>
      </c>
      <c r="G30" s="65" t="str">
        <f>IF(B30="","",VLOOKUP(B30,名簿!$B$8:$G$106,5,FALSE))</f>
        <v/>
      </c>
      <c r="H30" s="320"/>
      <c r="I30" s="306" t="str">
        <f>IF(J30="","",VLOOKUP(J30,名簿!J$8:K$106,4,FALSE))</f>
        <v/>
      </c>
      <c r="J30" s="308"/>
      <c r="K30" s="308"/>
      <c r="L30" s="309" t="str">
        <f>IF(J30="","",VLOOKUP(J30,名簿!$B$8:$G$106,2,FALSE))</f>
        <v/>
      </c>
      <c r="M30" s="309" t="str">
        <f>IF(L30="","",LOOKUP(L30,名簿!#REF!,名簿!J$8:J$106))</f>
        <v/>
      </c>
      <c r="N30" s="309" t="str">
        <f>IF(M30="","",LOOKUP(M30,名簿!J$8:J$106,名簿!K$8:K$106))</f>
        <v/>
      </c>
      <c r="O30" s="65" t="str">
        <f>IF(J30="","",VLOOKUP(J30,名簿!$B$8:$G$106,5,FALSE))</f>
        <v/>
      </c>
    </row>
    <row r="31" spans="1:15" ht="18.75" thickBot="1">
      <c r="A31" s="307" t="str">
        <f>IF(B31="","",VLOOKUP(B31,名簿!B$8:G$106,4,FALSE))</f>
        <v/>
      </c>
      <c r="B31" s="313"/>
      <c r="C31" s="313"/>
      <c r="D31" s="314" t="str">
        <f>IF(B31="","",VLOOKUP(B31,名簿!$B$8:$G$106,2,FALSE))</f>
        <v/>
      </c>
      <c r="E31" s="314" t="str">
        <f>IF(D31="","",LOOKUP(D31,名簿!E$8:E$106,名簿!F$8:F$106))</f>
        <v/>
      </c>
      <c r="F31" s="314" t="str">
        <f>IF(E31="","",LOOKUP(E31,名簿!F$8:F$106,名簿!G$8:G$106))</f>
        <v/>
      </c>
      <c r="G31" s="66" t="str">
        <f>IF(B31="","",VLOOKUP(B31,名簿!$B$8:$G$106,5,FALSE))</f>
        <v/>
      </c>
      <c r="H31" s="320"/>
      <c r="I31" s="307" t="str">
        <f>IF(J31="","",VLOOKUP(J31,名簿!J$8:K$106,4,FALSE))</f>
        <v/>
      </c>
      <c r="J31" s="313"/>
      <c r="K31" s="313"/>
      <c r="L31" s="314" t="str">
        <f>IF(J31="","",VLOOKUP(J31,名簿!$B$8:$G$106,2,FALSE))</f>
        <v/>
      </c>
      <c r="M31" s="314" t="str">
        <f>IF(L31="","",LOOKUP(L31,名簿!#REF!,名簿!J$8:J$106))</f>
        <v/>
      </c>
      <c r="N31" s="314" t="str">
        <f>IF(M31="","",LOOKUP(M31,名簿!J$8:J$106,名簿!K$8:K$106))</f>
        <v/>
      </c>
      <c r="O31" s="66" t="str">
        <f>IF(J31="","",VLOOKUP(J31,名簿!$B$8:$G$106,5,FALSE))</f>
        <v/>
      </c>
    </row>
    <row r="32" spans="1:15" ht="14.25" thickBot="1">
      <c r="A32" s="312"/>
      <c r="B32" s="312"/>
      <c r="C32" s="312"/>
      <c r="D32" s="312"/>
      <c r="E32" s="312"/>
      <c r="F32" s="312"/>
      <c r="G32" s="312"/>
      <c r="H32" s="312"/>
      <c r="I32" s="312"/>
      <c r="J32" s="312"/>
      <c r="K32" s="312"/>
      <c r="L32" s="312"/>
      <c r="M32" s="312"/>
      <c r="N32" s="312"/>
      <c r="O32" s="312"/>
    </row>
    <row r="33" spans="1:15" ht="14.25">
      <c r="A33" s="288" t="s">
        <v>25</v>
      </c>
      <c r="B33" s="289"/>
      <c r="C33" s="290"/>
      <c r="D33" s="290"/>
      <c r="E33" s="49" t="s">
        <v>26</v>
      </c>
      <c r="F33" s="318"/>
      <c r="G33" s="319"/>
      <c r="H33" s="320"/>
      <c r="I33" s="288" t="s">
        <v>25</v>
      </c>
      <c r="J33" s="289"/>
      <c r="K33" s="290"/>
      <c r="L33" s="290"/>
      <c r="M33" s="49" t="s">
        <v>26</v>
      </c>
      <c r="N33" s="318"/>
      <c r="O33" s="319"/>
    </row>
    <row r="34" spans="1:15" ht="14.25">
      <c r="A34" s="315" t="s">
        <v>33</v>
      </c>
      <c r="B34" s="295"/>
      <c r="C34" s="316" t="str">
        <f>IF(B36="","",VLOOKUP(B36,名簿!$B$8:$G$106,6,FALSE))</f>
        <v/>
      </c>
      <c r="D34" s="317" t="e">
        <f>IF(#REF!="","",VLOOKUP(#REF!,名簿!#REF!,6,FALSE))</f>
        <v>#REF!</v>
      </c>
      <c r="E34" s="317" t="e">
        <f>IF(#REF!="","",VLOOKUP(#REF!,名簿!#REF!,6,FALSE))</f>
        <v>#REF!</v>
      </c>
      <c r="F34" s="317" t="e">
        <f>IF(#REF!="","",VLOOKUP(#REF!,名簿!#REF!,6,FALSE))</f>
        <v>#REF!</v>
      </c>
      <c r="G34" s="67"/>
      <c r="H34" s="320"/>
      <c r="I34" s="315" t="s">
        <v>33</v>
      </c>
      <c r="J34" s="295"/>
      <c r="K34" s="316" t="str">
        <f>IF(J36="","",VLOOKUP(J36,名簿!$B$8:$G$106,6,FALSE))</f>
        <v/>
      </c>
      <c r="L34" s="317" t="e">
        <f>IF(#REF!="","",VLOOKUP(#REF!,名簿!#REF!,6,FALSE))</f>
        <v>#REF!</v>
      </c>
      <c r="M34" s="317" t="e">
        <f>IF(#REF!="","",VLOOKUP(#REF!,名簿!#REF!,6,FALSE))</f>
        <v>#REF!</v>
      </c>
      <c r="N34" s="317" t="e">
        <f>IF(#REF!="","",VLOOKUP(#REF!,名簿!#REF!,6,FALSE))</f>
        <v>#REF!</v>
      </c>
      <c r="O34" s="67"/>
    </row>
    <row r="35" spans="1:15">
      <c r="A35" s="50" t="s">
        <v>27</v>
      </c>
      <c r="B35" s="296" t="s">
        <v>28</v>
      </c>
      <c r="C35" s="296"/>
      <c r="D35" s="296" t="s">
        <v>29</v>
      </c>
      <c r="E35" s="296"/>
      <c r="F35" s="296"/>
      <c r="G35" s="63" t="s">
        <v>3</v>
      </c>
      <c r="H35" s="320"/>
      <c r="I35" s="50" t="s">
        <v>27</v>
      </c>
      <c r="J35" s="296" t="s">
        <v>28</v>
      </c>
      <c r="K35" s="296"/>
      <c r="L35" s="296" t="s">
        <v>29</v>
      </c>
      <c r="M35" s="296"/>
      <c r="N35" s="296"/>
      <c r="O35" s="63" t="s">
        <v>3</v>
      </c>
    </row>
    <row r="36" spans="1:15" ht="18">
      <c r="A36" s="305" t="str">
        <f>IF(B36="","",VLOOKUP(B36,名簿!$B$8:$G$106,4,FALSE))</f>
        <v/>
      </c>
      <c r="B36" s="310"/>
      <c r="C36" s="310"/>
      <c r="D36" s="311" t="str">
        <f>IF(B36="","",VLOOKUP(B36,名簿!$B$8:$G$106,2,FALSE))</f>
        <v/>
      </c>
      <c r="E36" s="311" t="str">
        <f>IF(D36="","",LOOKUP(D36,名簿!E$8:E$106,名簿!F$8:F$106))</f>
        <v/>
      </c>
      <c r="F36" s="311" t="str">
        <f>IF(E36="","",LOOKUP(E36,名簿!F$8:F$106,名簿!G$8:G$106))</f>
        <v/>
      </c>
      <c r="G36" s="64" t="str">
        <f>IF(B36="","",VLOOKUP(B36,名簿!$B$8:$G$106,5,FALSE))</f>
        <v/>
      </c>
      <c r="H36" s="320"/>
      <c r="I36" s="305" t="str">
        <f>IF(J36="","",VLOOKUP(J36,名簿!$B$8:$G$106,4,FALSE))</f>
        <v/>
      </c>
      <c r="J36" s="310"/>
      <c r="K36" s="310"/>
      <c r="L36" s="311" t="str">
        <f>IF(J36="","",VLOOKUP(J36,名簿!$B$8:$G$106,2,FALSE))</f>
        <v/>
      </c>
      <c r="M36" s="311" t="str">
        <f>IF(L36="","",LOOKUP(L36,名簿!#REF!,名簿!J$8:J$106))</f>
        <v/>
      </c>
      <c r="N36" s="311" t="str">
        <f>IF(M36="","",LOOKUP(M36,名簿!J$8:J$106,名簿!K$8:K$106))</f>
        <v/>
      </c>
      <c r="O36" s="64" t="str">
        <f>IF(J36="","",VLOOKUP(J36,名簿!$B$8:$G$106,5,FALSE))</f>
        <v/>
      </c>
    </row>
    <row r="37" spans="1:15" ht="18">
      <c r="A37" s="306" t="str">
        <f>IF(B37="","",VLOOKUP(B37,名簿!B$8:G$106,4,FALSE))</f>
        <v/>
      </c>
      <c r="B37" s="308"/>
      <c r="C37" s="308"/>
      <c r="D37" s="309" t="str">
        <f>IF(B37="","",VLOOKUP(B37,名簿!$B$8:$G$106,2,FALSE))</f>
        <v/>
      </c>
      <c r="E37" s="309" t="str">
        <f>IF(D37="","",LOOKUP(D37,名簿!E$8:E$106,名簿!F$8:F$106))</f>
        <v/>
      </c>
      <c r="F37" s="309" t="str">
        <f>IF(E37="","",LOOKUP(E37,名簿!F$8:F$106,名簿!G$8:G$106))</f>
        <v/>
      </c>
      <c r="G37" s="65" t="str">
        <f>IF(B37="","",VLOOKUP(B37,名簿!$B$8:$G$106,5,FALSE))</f>
        <v/>
      </c>
      <c r="H37" s="320"/>
      <c r="I37" s="306" t="str">
        <f>IF(J37="","",VLOOKUP(J37,名簿!J$8:K$106,4,FALSE))</f>
        <v/>
      </c>
      <c r="J37" s="308"/>
      <c r="K37" s="308"/>
      <c r="L37" s="309" t="str">
        <f>IF(J37="","",VLOOKUP(J37,名簿!$B$8:$G$106,2,FALSE))</f>
        <v/>
      </c>
      <c r="M37" s="309" t="str">
        <f>IF(L37="","",LOOKUP(L37,名簿!#REF!,名簿!J$8:J$106))</f>
        <v/>
      </c>
      <c r="N37" s="309" t="str">
        <f>IF(M37="","",LOOKUP(M37,名簿!J$8:J$106,名簿!K$8:K$106))</f>
        <v/>
      </c>
      <c r="O37" s="65" t="str">
        <f>IF(J37="","",VLOOKUP(J37,名簿!$B$8:$G$106,5,FALSE))</f>
        <v/>
      </c>
    </row>
    <row r="38" spans="1:15" ht="18">
      <c r="A38" s="306" t="str">
        <f>IF(B38="","",VLOOKUP(B38,名簿!B$8:G$106,4,FALSE))</f>
        <v/>
      </c>
      <c r="B38" s="308"/>
      <c r="C38" s="308"/>
      <c r="D38" s="309" t="str">
        <f>IF(B38="","",VLOOKUP(B38,名簿!$B$8:$G$106,2,FALSE))</f>
        <v/>
      </c>
      <c r="E38" s="309" t="str">
        <f>IF(D38="","",LOOKUP(D38,名簿!E$8:E$106,名簿!F$8:F$106))</f>
        <v/>
      </c>
      <c r="F38" s="309" t="str">
        <f>IF(E38="","",LOOKUP(E38,名簿!F$8:F$106,名簿!G$8:G$106))</f>
        <v/>
      </c>
      <c r="G38" s="65" t="str">
        <f>IF(B38="","",VLOOKUP(B38,名簿!$B$8:$G$106,5,FALSE))</f>
        <v/>
      </c>
      <c r="H38" s="320"/>
      <c r="I38" s="306" t="str">
        <f>IF(J38="","",VLOOKUP(J38,名簿!J$8:K$106,4,FALSE))</f>
        <v/>
      </c>
      <c r="J38" s="308"/>
      <c r="K38" s="308"/>
      <c r="L38" s="309" t="str">
        <f>IF(J38="","",VLOOKUP(J38,名簿!$B$8:$G$106,2,FALSE))</f>
        <v/>
      </c>
      <c r="M38" s="309" t="str">
        <f>IF(L38="","",LOOKUP(L38,名簿!#REF!,名簿!J$8:J$106))</f>
        <v/>
      </c>
      <c r="N38" s="309" t="str">
        <f>IF(M38="","",LOOKUP(M38,名簿!J$8:J$106,名簿!K$8:K$106))</f>
        <v/>
      </c>
      <c r="O38" s="65" t="str">
        <f>IF(J38="","",VLOOKUP(J38,名簿!$B$8:$G$106,5,FALSE))</f>
        <v/>
      </c>
    </row>
    <row r="39" spans="1:15" ht="18">
      <c r="A39" s="306" t="str">
        <f>IF(B39="","",VLOOKUP(B39,名簿!B$8:G$106,4,FALSE))</f>
        <v/>
      </c>
      <c r="B39" s="308"/>
      <c r="C39" s="308"/>
      <c r="D39" s="309" t="str">
        <f>IF(B39="","",VLOOKUP(B39,名簿!$B$8:$G$106,2,FALSE))</f>
        <v/>
      </c>
      <c r="E39" s="309" t="str">
        <f>IF(D39="","",LOOKUP(D39,名簿!E$8:E$106,名簿!F$8:F$106))</f>
        <v/>
      </c>
      <c r="F39" s="309" t="str">
        <f>IF(E39="","",LOOKUP(E39,名簿!F$8:F$106,名簿!G$8:G$106))</f>
        <v/>
      </c>
      <c r="G39" s="65" t="str">
        <f>IF(B39="","",VLOOKUP(B39,名簿!$B$8:$G$106,5,FALSE))</f>
        <v/>
      </c>
      <c r="H39" s="320"/>
      <c r="I39" s="306" t="str">
        <f>IF(J39="","",VLOOKUP(J39,名簿!J$8:K$106,4,FALSE))</f>
        <v/>
      </c>
      <c r="J39" s="308"/>
      <c r="K39" s="308"/>
      <c r="L39" s="309" t="str">
        <f>IF(J39="","",VLOOKUP(J39,名簿!$B$8:$G$106,2,FALSE))</f>
        <v/>
      </c>
      <c r="M39" s="309" t="str">
        <f>IF(L39="","",LOOKUP(L39,名簿!#REF!,名簿!J$8:J$106))</f>
        <v/>
      </c>
      <c r="N39" s="309" t="str">
        <f>IF(M39="","",LOOKUP(M39,名簿!J$8:J$106,名簿!K$8:K$106))</f>
        <v/>
      </c>
      <c r="O39" s="65" t="str">
        <f>IF(J39="","",VLOOKUP(J39,名簿!$B$8:$G$106,5,FALSE))</f>
        <v/>
      </c>
    </row>
    <row r="40" spans="1:15" ht="18">
      <c r="A40" s="306" t="str">
        <f>IF(B40="","",VLOOKUP(B40,名簿!B$8:G$106,4,FALSE))</f>
        <v/>
      </c>
      <c r="B40" s="308"/>
      <c r="C40" s="308"/>
      <c r="D40" s="309" t="str">
        <f>IF(B40="","",VLOOKUP(B40,名簿!$B$8:$G$106,2,FALSE))</f>
        <v/>
      </c>
      <c r="E40" s="309" t="str">
        <f>IF(D40="","",LOOKUP(D40,名簿!E$8:E$106,名簿!F$8:F$106))</f>
        <v/>
      </c>
      <c r="F40" s="309" t="str">
        <f>IF(E40="","",LOOKUP(E40,名簿!F$8:F$106,名簿!G$8:G$106))</f>
        <v/>
      </c>
      <c r="G40" s="65" t="str">
        <f>IF(B40="","",VLOOKUP(B40,名簿!$B$8:$G$106,5,FALSE))</f>
        <v/>
      </c>
      <c r="H40" s="320"/>
      <c r="I40" s="306" t="str">
        <f>IF(J40="","",VLOOKUP(J40,名簿!J$8:K$106,4,FALSE))</f>
        <v/>
      </c>
      <c r="J40" s="308"/>
      <c r="K40" s="308"/>
      <c r="L40" s="309" t="str">
        <f>IF(J40="","",VLOOKUP(J40,名簿!$B$8:$G$106,2,FALSE))</f>
        <v/>
      </c>
      <c r="M40" s="309" t="str">
        <f>IF(L40="","",LOOKUP(L40,名簿!#REF!,名簿!J$8:J$106))</f>
        <v/>
      </c>
      <c r="N40" s="309" t="str">
        <f>IF(M40="","",LOOKUP(M40,名簿!J$8:J$106,名簿!K$8:K$106))</f>
        <v/>
      </c>
      <c r="O40" s="65" t="str">
        <f>IF(J40="","",VLOOKUP(J40,名簿!$B$8:$G$106,5,FALSE))</f>
        <v/>
      </c>
    </row>
    <row r="41" spans="1:15" ht="18.75" thickBot="1">
      <c r="A41" s="307" t="str">
        <f>IF(B41="","",VLOOKUP(B41,名簿!B$8:G$106,4,FALSE))</f>
        <v/>
      </c>
      <c r="B41" s="313"/>
      <c r="C41" s="313"/>
      <c r="D41" s="314" t="str">
        <f>IF(B41="","",VLOOKUP(B41,名簿!$B$8:$G$106,2,FALSE))</f>
        <v/>
      </c>
      <c r="E41" s="314" t="str">
        <f>IF(D41="","",LOOKUP(D41,名簿!E$8:E$106,名簿!F$8:F$106))</f>
        <v/>
      </c>
      <c r="F41" s="314" t="str">
        <f>IF(E41="","",LOOKUP(E41,名簿!F$8:F$106,名簿!G$8:G$106))</f>
        <v/>
      </c>
      <c r="G41" s="66" t="str">
        <f>IF(B41="","",VLOOKUP(B41,名簿!$B$8:$G$106,5,FALSE))</f>
        <v/>
      </c>
      <c r="H41" s="320"/>
      <c r="I41" s="307" t="str">
        <f>IF(J41="","",VLOOKUP(J41,名簿!J$8:K$106,4,FALSE))</f>
        <v/>
      </c>
      <c r="J41" s="313"/>
      <c r="K41" s="313"/>
      <c r="L41" s="314" t="str">
        <f>IF(J41="","",VLOOKUP(J41,名簿!$B$8:$G$106,2,FALSE))</f>
        <v/>
      </c>
      <c r="M41" s="314" t="str">
        <f>IF(L41="","",LOOKUP(L41,名簿!#REF!,名簿!J$8:J$106))</f>
        <v/>
      </c>
      <c r="N41" s="314" t="str">
        <f>IF(M41="","",LOOKUP(M41,名簿!J$8:J$106,名簿!K$8:K$106))</f>
        <v/>
      </c>
      <c r="O41" s="66" t="str">
        <f>IF(J41="","",VLOOKUP(J41,名簿!$B$8:$G$106,5,FALSE))</f>
        <v/>
      </c>
    </row>
    <row r="42" spans="1:15">
      <c r="A42" s="312"/>
      <c r="B42" s="312"/>
      <c r="C42" s="312"/>
      <c r="D42" s="312"/>
      <c r="E42" s="312"/>
      <c r="F42" s="312"/>
      <c r="G42" s="312"/>
      <c r="H42" s="312"/>
      <c r="I42" s="312"/>
      <c r="J42" s="312"/>
      <c r="K42" s="312"/>
      <c r="L42" s="312"/>
      <c r="M42" s="312"/>
      <c r="N42" s="312"/>
      <c r="O42" s="312"/>
    </row>
    <row r="45" spans="1:15">
      <c r="B45" s="1" t="s">
        <v>23</v>
      </c>
      <c r="D45" t="s">
        <v>34</v>
      </c>
    </row>
    <row r="46" spans="1:15">
      <c r="B46" s="1" t="s">
        <v>24</v>
      </c>
      <c r="D46" t="s">
        <v>35</v>
      </c>
    </row>
    <row r="47" spans="1:15">
      <c r="B47" s="1" t="s">
        <v>50</v>
      </c>
    </row>
    <row r="48" spans="1:15">
      <c r="B48" s="1" t="s">
        <v>41</v>
      </c>
      <c r="D48" t="s">
        <v>36</v>
      </c>
    </row>
  </sheetData>
  <protectedRanges>
    <protectedRange sqref="C3:C4 K3:K4 C13:C14 K13:K14 C23:C24 K23:K24 C33:C34 K33:K34" name="入力2" securityDescriptor="O:WDG:WDD:(A;;CC;;;WD)"/>
    <protectedRange sqref="A6:G11 I6:O11 A16:G21 I16:O21 A26:G31 I26:O31 A36:G41 I36:O41" name="入力1" securityDescriptor="O:WDG:WDD:(A;;CC;;;WD)"/>
    <protectedRange sqref="F3:F4 N3:N4 F13:F14 N13:N14 F23:F24 N23:N24 F33:F34 N33:N34" name="記録" securityDescriptor="O:WDG:WDD:(A;;CC;;;WD)"/>
    <protectedRange sqref="C3:C4 K3:K4 C13:C14 K13:K14 C23:C24 K23:K24 C33:C34 K33:K34" name="種目" securityDescriptor="O:WDG:WDD:(A;;CC;;;WD)"/>
  </protectedRanges>
  <mergeCells count="168">
    <mergeCell ref="D11:F11"/>
    <mergeCell ref="B9:C9"/>
    <mergeCell ref="D9:F9"/>
    <mergeCell ref="A6:A11"/>
    <mergeCell ref="A3:B3"/>
    <mergeCell ref="C3:D3"/>
    <mergeCell ref="F3:G3"/>
    <mergeCell ref="B5:C5"/>
    <mergeCell ref="D5:F5"/>
    <mergeCell ref="J5:K5"/>
    <mergeCell ref="L5:N5"/>
    <mergeCell ref="B10:C10"/>
    <mergeCell ref="D10:F10"/>
    <mergeCell ref="B6:C6"/>
    <mergeCell ref="D6:F6"/>
    <mergeCell ref="B7:C7"/>
    <mergeCell ref="D7:F7"/>
    <mergeCell ref="B8:C8"/>
    <mergeCell ref="D8:F8"/>
    <mergeCell ref="I3:J3"/>
    <mergeCell ref="K3:L3"/>
    <mergeCell ref="N3:O3"/>
    <mergeCell ref="I4:J4"/>
    <mergeCell ref="K4:N4"/>
    <mergeCell ref="L8:N8"/>
    <mergeCell ref="A4:B4"/>
    <mergeCell ref="C4:F4"/>
    <mergeCell ref="L9:N9"/>
    <mergeCell ref="J10:K10"/>
    <mergeCell ref="A12:O12"/>
    <mergeCell ref="A13:B13"/>
    <mergeCell ref="C13:D13"/>
    <mergeCell ref="F13:G13"/>
    <mergeCell ref="H13:H21"/>
    <mergeCell ref="I13:J13"/>
    <mergeCell ref="L10:N10"/>
    <mergeCell ref="B11:C11"/>
    <mergeCell ref="J11:K11"/>
    <mergeCell ref="L11:N11"/>
    <mergeCell ref="H3:H11"/>
    <mergeCell ref="I6:I11"/>
    <mergeCell ref="J6:K6"/>
    <mergeCell ref="L6:N6"/>
    <mergeCell ref="J7:K7"/>
    <mergeCell ref="L7:N7"/>
    <mergeCell ref="J8:K8"/>
    <mergeCell ref="J9:K9"/>
    <mergeCell ref="K13:L13"/>
    <mergeCell ref="N13:O13"/>
    <mergeCell ref="A14:B14"/>
    <mergeCell ref="C14:F14"/>
    <mergeCell ref="I14:J14"/>
    <mergeCell ref="K14:N14"/>
    <mergeCell ref="A16:A21"/>
    <mergeCell ref="B16:C16"/>
    <mergeCell ref="D16:F16"/>
    <mergeCell ref="I16:I21"/>
    <mergeCell ref="B18:C18"/>
    <mergeCell ref="D18:F18"/>
    <mergeCell ref="B19:C19"/>
    <mergeCell ref="D19:F19"/>
    <mergeCell ref="B15:C15"/>
    <mergeCell ref="D15:F15"/>
    <mergeCell ref="J15:K15"/>
    <mergeCell ref="L15:N15"/>
    <mergeCell ref="J17:K17"/>
    <mergeCell ref="L17:N17"/>
    <mergeCell ref="J16:K16"/>
    <mergeCell ref="L16:N16"/>
    <mergeCell ref="J19:K19"/>
    <mergeCell ref="L19:N19"/>
    <mergeCell ref="J18:K18"/>
    <mergeCell ref="L18:N18"/>
    <mergeCell ref="B17:C17"/>
    <mergeCell ref="D17:F17"/>
    <mergeCell ref="J20:K20"/>
    <mergeCell ref="L20:N20"/>
    <mergeCell ref="B20:C20"/>
    <mergeCell ref="D20:F20"/>
    <mergeCell ref="B21:C21"/>
    <mergeCell ref="D21:F21"/>
    <mergeCell ref="J21:K21"/>
    <mergeCell ref="L21:N21"/>
    <mergeCell ref="A22:O22"/>
    <mergeCell ref="A23:B23"/>
    <mergeCell ref="C23:D23"/>
    <mergeCell ref="F23:G23"/>
    <mergeCell ref="H23:H31"/>
    <mergeCell ref="I23:J23"/>
    <mergeCell ref="K23:L23"/>
    <mergeCell ref="N23:O23"/>
    <mergeCell ref="A24:B24"/>
    <mergeCell ref="C24:F24"/>
    <mergeCell ref="A26:A31"/>
    <mergeCell ref="B26:C26"/>
    <mergeCell ref="D26:F26"/>
    <mergeCell ref="I26:I31"/>
    <mergeCell ref="B28:C28"/>
    <mergeCell ref="D28:F28"/>
    <mergeCell ref="B29:C29"/>
    <mergeCell ref="D29:F29"/>
    <mergeCell ref="B31:C31"/>
    <mergeCell ref="D31:F31"/>
    <mergeCell ref="J26:K26"/>
    <mergeCell ref="L26:N26"/>
    <mergeCell ref="I24:J24"/>
    <mergeCell ref="K24:N24"/>
    <mergeCell ref="B25:C25"/>
    <mergeCell ref="D25:F25"/>
    <mergeCell ref="J25:K25"/>
    <mergeCell ref="L25:N25"/>
    <mergeCell ref="J29:K29"/>
    <mergeCell ref="L29:N29"/>
    <mergeCell ref="B27:C27"/>
    <mergeCell ref="D27:F27"/>
    <mergeCell ref="J27:K27"/>
    <mergeCell ref="L27:N27"/>
    <mergeCell ref="J28:K28"/>
    <mergeCell ref="L28:N28"/>
    <mergeCell ref="J31:K31"/>
    <mergeCell ref="L31:N31"/>
    <mergeCell ref="J30:K30"/>
    <mergeCell ref="L30:N30"/>
    <mergeCell ref="B30:C30"/>
    <mergeCell ref="D30:F30"/>
    <mergeCell ref="A32:O32"/>
    <mergeCell ref="A33:B33"/>
    <mergeCell ref="C33:D33"/>
    <mergeCell ref="F33:G33"/>
    <mergeCell ref="H33:H41"/>
    <mergeCell ref="I33:J33"/>
    <mergeCell ref="K33:L33"/>
    <mergeCell ref="N33:O33"/>
    <mergeCell ref="A34:B34"/>
    <mergeCell ref="C34:F34"/>
    <mergeCell ref="I34:J34"/>
    <mergeCell ref="K34:N34"/>
    <mergeCell ref="B35:C35"/>
    <mergeCell ref="D35:F35"/>
    <mergeCell ref="J35:K35"/>
    <mergeCell ref="L35:N35"/>
    <mergeCell ref="I36:I41"/>
    <mergeCell ref="B38:C38"/>
    <mergeCell ref="J38:K38"/>
    <mergeCell ref="L38:N38"/>
    <mergeCell ref="L41:N41"/>
    <mergeCell ref="L39:N39"/>
    <mergeCell ref="J37:K37"/>
    <mergeCell ref="L37:N37"/>
    <mergeCell ref="J41:K41"/>
    <mergeCell ref="L36:N36"/>
    <mergeCell ref="J39:K39"/>
    <mergeCell ref="D38:F38"/>
    <mergeCell ref="J36:K36"/>
    <mergeCell ref="A42:O42"/>
    <mergeCell ref="J40:K40"/>
    <mergeCell ref="L40:N40"/>
    <mergeCell ref="B41:C41"/>
    <mergeCell ref="D41:F41"/>
    <mergeCell ref="B37:C37"/>
    <mergeCell ref="D37:F37"/>
    <mergeCell ref="A36:A41"/>
    <mergeCell ref="B40:C40"/>
    <mergeCell ref="D40:F40"/>
    <mergeCell ref="B39:C39"/>
    <mergeCell ref="D39:F39"/>
    <mergeCell ref="B36:C36"/>
    <mergeCell ref="D36:F36"/>
  </mergeCells>
  <phoneticPr fontId="2"/>
  <dataValidations count="2">
    <dataValidation type="list" allowBlank="1" showInputMessage="1" showErrorMessage="1" sqref="C3:D3 K33:L33 C33:D33 K23:L23 C23:D23 K13:L13 C13:D13 K3:L3">
      <formula1>$B$45:$B$48</formula1>
    </dataValidation>
    <dataValidation type="list" allowBlank="1" showInputMessage="1" showErrorMessage="1" sqref="G4 O34 G24 O14 G14 O4 G34 O24">
      <formula1>$D$45:$D$48</formula1>
    </dataValidation>
  </dataValidations>
  <pageMargins left="0.78740157480314965" right="0.78740157480314965" top="0.78740157480314965" bottom="0.78740157480314965" header="0.51181102362204722" footer="0.51181102362204722"/>
  <pageSetup paperSize="9" orientation="portrait" verticalDpi="4294967293" r:id="rId1"/>
  <headerFooter alignWithMargins="0"/>
  <legacyDrawing r:id="rId2"/>
</worksheet>
</file>

<file path=xl/worksheets/sheet9.xml><?xml version="1.0" encoding="utf-8"?>
<worksheet xmlns="http://schemas.openxmlformats.org/spreadsheetml/2006/main" xmlns:r="http://schemas.openxmlformats.org/officeDocument/2006/relationships">
  <dimension ref="A1:L60"/>
  <sheetViews>
    <sheetView workbookViewId="0">
      <selection activeCell="M27" sqref="M27"/>
    </sheetView>
  </sheetViews>
  <sheetFormatPr defaultRowHeight="13.5"/>
  <cols>
    <col min="1" max="1" width="10.125" style="1" customWidth="1"/>
    <col min="2" max="3" width="15.375" style="1" customWidth="1"/>
    <col min="4" max="4" width="4.625" style="1" customWidth="1"/>
    <col min="5" max="6" width="2.25" style="1" customWidth="1"/>
    <col min="7" max="11" width="6.875" style="1" customWidth="1"/>
    <col min="12" max="12" width="9.25" style="1" customWidth="1"/>
    <col min="13" max="16384" width="9" style="1"/>
  </cols>
  <sheetData>
    <row r="1" spans="1:12" ht="21">
      <c r="A1" s="261" t="s">
        <v>4</v>
      </c>
      <c r="B1" s="261"/>
      <c r="C1" s="261"/>
      <c r="D1" s="261"/>
      <c r="E1" s="261"/>
      <c r="F1" s="261"/>
      <c r="G1" s="261"/>
      <c r="H1" s="261"/>
      <c r="I1" s="261"/>
      <c r="J1" s="261"/>
      <c r="K1" s="261"/>
      <c r="L1" s="261"/>
    </row>
    <row r="2" spans="1:12" ht="9" customHeight="1">
      <c r="A2" s="34"/>
      <c r="B2" s="34"/>
      <c r="C2" s="34"/>
      <c r="D2" s="34"/>
      <c r="E2" s="34"/>
      <c r="F2" s="34"/>
      <c r="G2" s="34"/>
      <c r="H2" s="34"/>
      <c r="I2" s="34"/>
      <c r="J2" s="34"/>
      <c r="K2" s="34"/>
      <c r="L2" s="34"/>
    </row>
    <row r="3" spans="1:12" ht="26.25" customHeight="1">
      <c r="A3" s="35" t="s">
        <v>5</v>
      </c>
      <c r="B3" s="262" t="s">
        <v>69</v>
      </c>
      <c r="C3" s="262"/>
      <c r="D3" s="262"/>
      <c r="E3" s="262"/>
      <c r="F3" s="36"/>
      <c r="G3" s="127" t="s">
        <v>83</v>
      </c>
      <c r="H3" s="275">
        <f>'一覧表 男子'!H3:K3</f>
        <v>0</v>
      </c>
      <c r="I3" s="275"/>
      <c r="J3" s="275"/>
      <c r="K3" s="275"/>
      <c r="L3" s="113" t="s">
        <v>73</v>
      </c>
    </row>
    <row r="4" spans="1:12" ht="9.75" customHeight="1" thickBot="1">
      <c r="A4" s="34"/>
      <c r="B4" s="34"/>
      <c r="C4" s="34"/>
      <c r="D4" s="34"/>
      <c r="E4" s="34"/>
      <c r="F4" s="34"/>
      <c r="G4" s="34"/>
      <c r="H4" s="34"/>
      <c r="I4" s="34"/>
      <c r="J4" s="34"/>
      <c r="K4" s="34"/>
      <c r="L4" s="34"/>
    </row>
    <row r="5" spans="1:12" s="2" customFormat="1" ht="25.5" customHeight="1">
      <c r="A5" s="263" t="s">
        <v>74</v>
      </c>
      <c r="B5" s="265" t="s">
        <v>1</v>
      </c>
      <c r="C5" s="276" t="s">
        <v>75</v>
      </c>
      <c r="D5" s="267" t="s">
        <v>7</v>
      </c>
      <c r="E5" s="269" t="s">
        <v>8</v>
      </c>
      <c r="F5" s="278" t="s">
        <v>76</v>
      </c>
      <c r="G5" s="271" t="s">
        <v>2</v>
      </c>
      <c r="H5" s="272"/>
      <c r="I5" s="272"/>
      <c r="J5" s="272"/>
      <c r="K5" s="272"/>
      <c r="L5" s="273" t="s">
        <v>51</v>
      </c>
    </row>
    <row r="6" spans="1:12" s="2" customFormat="1" ht="25.5" customHeight="1" thickBot="1">
      <c r="A6" s="264"/>
      <c r="B6" s="266"/>
      <c r="C6" s="277"/>
      <c r="D6" s="268"/>
      <c r="E6" s="270"/>
      <c r="F6" s="279"/>
      <c r="G6" s="120">
        <v>1</v>
      </c>
      <c r="H6" s="129" t="s">
        <v>26</v>
      </c>
      <c r="I6" s="120">
        <v>2</v>
      </c>
      <c r="J6" s="129" t="s">
        <v>26</v>
      </c>
      <c r="K6" s="122" t="s">
        <v>77</v>
      </c>
      <c r="L6" s="274"/>
    </row>
    <row r="7" spans="1:12" ht="21.75" customHeight="1">
      <c r="A7" s="76"/>
      <c r="B7" s="118" t="str">
        <f>IF(A7="","",VLOOKUP(A7,名簿!B$8:G$106,2,FALSE))</f>
        <v/>
      </c>
      <c r="C7" s="118" t="str">
        <f>IF(A7="","",VLOOKUP(A7,名簿!B$8:H$106,3,FALSE))</f>
        <v/>
      </c>
      <c r="D7" s="119" t="str">
        <f>IF(A7="","",VLOOKUP(A7,名簿!B$8:G$106,4,FALSE))</f>
        <v/>
      </c>
      <c r="E7" s="280" t="str">
        <f>IF(A7="","",VLOOKUP(A7,名簿!B$8:G$106,5,FALSE))</f>
        <v/>
      </c>
      <c r="F7" s="280"/>
      <c r="G7" s="130"/>
      <c r="H7" s="192"/>
      <c r="I7" s="130"/>
      <c r="J7" s="192"/>
      <c r="K7" s="106"/>
      <c r="L7" s="60"/>
    </row>
    <row r="8" spans="1:12" ht="21.75" customHeight="1">
      <c r="A8" s="79"/>
      <c r="B8" s="116" t="str">
        <f>IF(A8="","",VLOOKUP(A8,名簿!B$8:G$106,2,FALSE))</f>
        <v/>
      </c>
      <c r="C8" s="116" t="str">
        <f>IF(A8="","",VLOOKUP(A8,名簿!B$8:H$106,3,FALSE))</f>
        <v/>
      </c>
      <c r="D8" s="117" t="str">
        <f>IF(A8="","",VLOOKUP(A8,名簿!B$8:G$106,4,FALSE))</f>
        <v/>
      </c>
      <c r="E8" s="260" t="str">
        <f>IF(A8="","",VLOOKUP(A8,名簿!B$8:G$106,5,FALSE))</f>
        <v/>
      </c>
      <c r="F8" s="260"/>
      <c r="G8" s="131"/>
      <c r="H8" s="193"/>
      <c r="I8" s="131"/>
      <c r="J8" s="193"/>
      <c r="K8" s="108"/>
      <c r="L8" s="61"/>
    </row>
    <row r="9" spans="1:12" ht="21.75" customHeight="1">
      <c r="A9" s="79"/>
      <c r="B9" s="116" t="str">
        <f>IF(A9="","",VLOOKUP(A9,名簿!B$8:G$106,2,FALSE))</f>
        <v/>
      </c>
      <c r="C9" s="116" t="str">
        <f>IF(A9="","",VLOOKUP(A9,名簿!B$8:H$106,3,FALSE))</f>
        <v/>
      </c>
      <c r="D9" s="117" t="str">
        <f>IF(A9="","",VLOOKUP(A9,名簿!B$8:G$106,4,FALSE))</f>
        <v/>
      </c>
      <c r="E9" s="260" t="str">
        <f>IF(A9="","",VLOOKUP(A9,名簿!B$8:G$106,5,FALSE))</f>
        <v/>
      </c>
      <c r="F9" s="260"/>
      <c r="G9" s="131"/>
      <c r="H9" s="193"/>
      <c r="I9" s="131"/>
      <c r="J9" s="193"/>
      <c r="K9" s="108"/>
      <c r="L9" s="61"/>
    </row>
    <row r="10" spans="1:12" ht="21.75" customHeight="1">
      <c r="A10" s="79"/>
      <c r="B10" s="116" t="str">
        <f>IF(A10="","",VLOOKUP(A10,名簿!B$8:G$106,2,FALSE))</f>
        <v/>
      </c>
      <c r="C10" s="116" t="str">
        <f>IF(A10="","",VLOOKUP(A10,名簿!B$8:H$106,3,FALSE))</f>
        <v/>
      </c>
      <c r="D10" s="117" t="str">
        <f>IF(A10="","",VLOOKUP(A10,名簿!B$8:G$106,4,FALSE))</f>
        <v/>
      </c>
      <c r="E10" s="260" t="str">
        <f>IF(A10="","",VLOOKUP(A10,名簿!B$8:G$106,5,FALSE))</f>
        <v/>
      </c>
      <c r="F10" s="260"/>
      <c r="G10" s="131"/>
      <c r="H10" s="193"/>
      <c r="I10" s="131"/>
      <c r="J10" s="193"/>
      <c r="K10" s="108"/>
      <c r="L10" s="61"/>
    </row>
    <row r="11" spans="1:12" ht="21.75" customHeight="1" thickBot="1">
      <c r="A11" s="80"/>
      <c r="B11" s="81" t="str">
        <f>IF(A11="","",VLOOKUP(A11,名簿!B$8:G$106,2,FALSE))</f>
        <v/>
      </c>
      <c r="C11" s="81" t="str">
        <f>IF(A11="","",VLOOKUP(A11,名簿!B$8:H$106,3,FALSE))</f>
        <v/>
      </c>
      <c r="D11" s="75" t="str">
        <f>IF(A11="","",VLOOKUP(A11,名簿!B$8:G$106,4,FALSE))</f>
        <v/>
      </c>
      <c r="E11" s="258" t="str">
        <f>IF(A11="","",VLOOKUP(A11,名簿!B$8:G$106,5,FALSE))</f>
        <v/>
      </c>
      <c r="F11" s="258"/>
      <c r="G11" s="132"/>
      <c r="H11" s="194"/>
      <c r="I11" s="132"/>
      <c r="J11" s="194"/>
      <c r="K11" s="109"/>
      <c r="L11" s="62"/>
    </row>
    <row r="12" spans="1:12" ht="21.75" customHeight="1">
      <c r="A12" s="123"/>
      <c r="B12" s="77" t="str">
        <f>IF(A12="","",VLOOKUP(A12,名簿!B$8:G$106,2,FALSE))</f>
        <v/>
      </c>
      <c r="C12" s="77" t="str">
        <f>IF(A12="","",VLOOKUP(A12,名簿!B$8:H$106,3,FALSE))</f>
        <v/>
      </c>
      <c r="D12" s="78" t="str">
        <f>IF(A12="","",VLOOKUP(A12,名簿!B$8:G$106,4,FALSE))</f>
        <v/>
      </c>
      <c r="E12" s="259" t="str">
        <f>IF(A12="","",VLOOKUP(A12,名簿!B$8:G$106,5,FALSE))</f>
        <v/>
      </c>
      <c r="F12" s="259"/>
      <c r="G12" s="133"/>
      <c r="H12" s="195"/>
      <c r="I12" s="133"/>
      <c r="J12" s="195"/>
      <c r="K12" s="107"/>
      <c r="L12" s="115"/>
    </row>
    <row r="13" spans="1:12" ht="21.75" customHeight="1">
      <c r="A13" s="79"/>
      <c r="B13" s="116" t="str">
        <f>IF(A13="","",VLOOKUP(A13,名簿!B$8:G$106,2,FALSE))</f>
        <v/>
      </c>
      <c r="C13" s="116" t="str">
        <f>IF(A13="","",VLOOKUP(A13,名簿!B$8:H$106,3,FALSE))</f>
        <v/>
      </c>
      <c r="D13" s="117" t="str">
        <f>IF(A13="","",VLOOKUP(A13,名簿!B$8:G$106,4,FALSE))</f>
        <v/>
      </c>
      <c r="E13" s="260" t="str">
        <f>IF(A13="","",VLOOKUP(A13,名簿!B$8:G$106,5,FALSE))</f>
        <v/>
      </c>
      <c r="F13" s="260"/>
      <c r="G13" s="131"/>
      <c r="H13" s="193"/>
      <c r="I13" s="131"/>
      <c r="J13" s="193"/>
      <c r="K13" s="108"/>
      <c r="L13" s="61"/>
    </row>
    <row r="14" spans="1:12" ht="21.75" customHeight="1">
      <c r="A14" s="79"/>
      <c r="B14" s="116" t="str">
        <f>IF(A14="","",VLOOKUP(A14,名簿!B$8:G$106,2,FALSE))</f>
        <v/>
      </c>
      <c r="C14" s="116" t="str">
        <f>IF(A14="","",VLOOKUP(A14,名簿!B$8:H$106,3,FALSE))</f>
        <v/>
      </c>
      <c r="D14" s="117" t="str">
        <f>IF(A14="","",VLOOKUP(A14,名簿!B$8:G$106,4,FALSE))</f>
        <v/>
      </c>
      <c r="E14" s="260" t="str">
        <f>IF(A14="","",VLOOKUP(A14,名簿!B$8:G$106,5,FALSE))</f>
        <v/>
      </c>
      <c r="F14" s="260"/>
      <c r="G14" s="131"/>
      <c r="H14" s="193"/>
      <c r="I14" s="131"/>
      <c r="J14" s="193"/>
      <c r="K14" s="108"/>
      <c r="L14" s="61"/>
    </row>
    <row r="15" spans="1:12" ht="21.75" customHeight="1">
      <c r="A15" s="82"/>
      <c r="B15" s="116" t="str">
        <f>IF(A15="","",VLOOKUP(A15,名簿!B$8:G$106,2,FALSE))</f>
        <v/>
      </c>
      <c r="C15" s="116" t="str">
        <f>IF(A15="","",VLOOKUP(A15,名簿!B$8:H$106,3,FALSE))</f>
        <v/>
      </c>
      <c r="D15" s="117" t="str">
        <f>IF(A15="","",VLOOKUP(A15,名簿!B$8:G$106,4,FALSE))</f>
        <v/>
      </c>
      <c r="E15" s="260" t="str">
        <f>IF(A15="","",VLOOKUP(A15,名簿!B$8:G$106,5,FALSE))</f>
        <v/>
      </c>
      <c r="F15" s="260"/>
      <c r="G15" s="131"/>
      <c r="H15" s="193"/>
      <c r="I15" s="131"/>
      <c r="J15" s="193"/>
      <c r="K15" s="108"/>
      <c r="L15" s="61"/>
    </row>
    <row r="16" spans="1:12" ht="21.75" customHeight="1" thickBot="1">
      <c r="A16" s="83"/>
      <c r="B16" s="81" t="str">
        <f>IF(A16="","",VLOOKUP(A16,名簿!B$8:G$106,2,FALSE))</f>
        <v/>
      </c>
      <c r="C16" s="81" t="str">
        <f>IF(A16="","",VLOOKUP(A16,名簿!B$8:H$106,3,FALSE))</f>
        <v/>
      </c>
      <c r="D16" s="75" t="str">
        <f>IF(A16="","",VLOOKUP(A16,名簿!B$8:G$106,4,FALSE))</f>
        <v/>
      </c>
      <c r="E16" s="258" t="str">
        <f>IF(A16="","",VLOOKUP(A16,名簿!B$8:G$106,5,FALSE))</f>
        <v/>
      </c>
      <c r="F16" s="258"/>
      <c r="G16" s="132"/>
      <c r="H16" s="194"/>
      <c r="I16" s="132"/>
      <c r="J16" s="194"/>
      <c r="K16" s="109"/>
      <c r="L16" s="62"/>
    </row>
    <row r="17" spans="1:12" ht="21.75" customHeight="1">
      <c r="A17" s="114"/>
      <c r="B17" s="77" t="str">
        <f>IF(A17="","",VLOOKUP(A17,名簿!B$8:G$106,2,FALSE))</f>
        <v/>
      </c>
      <c r="C17" s="77" t="str">
        <f>IF(A17="","",VLOOKUP(A17,名簿!B$8:H$106,3,FALSE))</f>
        <v/>
      </c>
      <c r="D17" s="78" t="str">
        <f>IF(A17="","",VLOOKUP(A17,名簿!B$8:G$106,4,FALSE))</f>
        <v/>
      </c>
      <c r="E17" s="259" t="str">
        <f>IF(A17="","",VLOOKUP(A17,名簿!B$8:G$106,5,FALSE))</f>
        <v/>
      </c>
      <c r="F17" s="259"/>
      <c r="G17" s="133"/>
      <c r="H17" s="195"/>
      <c r="I17" s="133"/>
      <c r="J17" s="195"/>
      <c r="K17" s="107"/>
      <c r="L17" s="115"/>
    </row>
    <row r="18" spans="1:12" ht="21.75" customHeight="1">
      <c r="A18" s="82"/>
      <c r="B18" s="77" t="str">
        <f>IF(A18="","",VLOOKUP(A18,名簿!B$8:G$106,2,FALSE))</f>
        <v/>
      </c>
      <c r="C18" s="77" t="str">
        <f>IF(A18="","",VLOOKUP(A18,名簿!B$8:H$106,3,FALSE))</f>
        <v/>
      </c>
      <c r="D18" s="78" t="str">
        <f>IF(A18="","",VLOOKUP(A18,名簿!B$8:G$106,4,FALSE))</f>
        <v/>
      </c>
      <c r="E18" s="259" t="str">
        <f>IF(A18="","",VLOOKUP(A18,名簿!B$8:G$106,5,FALSE))</f>
        <v/>
      </c>
      <c r="F18" s="259"/>
      <c r="G18" s="131"/>
      <c r="H18" s="193"/>
      <c r="I18" s="131"/>
      <c r="J18" s="193"/>
      <c r="K18" s="124"/>
      <c r="L18" s="61"/>
    </row>
    <row r="19" spans="1:12" ht="21.75" customHeight="1">
      <c r="A19" s="82"/>
      <c r="B19" s="77" t="str">
        <f>IF(A19="","",VLOOKUP(A19,名簿!B$8:G$106,2,FALSE))</f>
        <v/>
      </c>
      <c r="C19" s="77" t="str">
        <f>IF(A19="","",VLOOKUP(A19,名簿!B$8:H$106,3,FALSE))</f>
        <v/>
      </c>
      <c r="D19" s="78" t="str">
        <f>IF(A19="","",VLOOKUP(A19,名簿!B$8:G$106,4,FALSE))</f>
        <v/>
      </c>
      <c r="E19" s="259" t="str">
        <f>IF(A19="","",VLOOKUP(A19,名簿!B$8:G$106,5,FALSE))</f>
        <v/>
      </c>
      <c r="F19" s="259"/>
      <c r="G19" s="131"/>
      <c r="H19" s="193"/>
      <c r="I19" s="131"/>
      <c r="J19" s="193"/>
      <c r="K19" s="124"/>
      <c r="L19" s="61"/>
    </row>
    <row r="20" spans="1:12" ht="21.75" customHeight="1">
      <c r="A20" s="82"/>
      <c r="B20" s="116" t="str">
        <f>IF(A20="","",VLOOKUP(A20,名簿!B$8:G$106,2,FALSE))</f>
        <v/>
      </c>
      <c r="C20" s="116" t="str">
        <f>IF(A20="","",VLOOKUP(A20,名簿!B$8:H$106,3,FALSE))</f>
        <v/>
      </c>
      <c r="D20" s="117" t="str">
        <f>IF(A20="","",VLOOKUP(A20,名簿!B$8:G$106,4,FALSE))</f>
        <v/>
      </c>
      <c r="E20" s="260" t="str">
        <f>IF(A20="","",VLOOKUP(A20,名簿!B$8:G$106,5,FALSE))</f>
        <v/>
      </c>
      <c r="F20" s="260"/>
      <c r="G20" s="131"/>
      <c r="H20" s="193"/>
      <c r="I20" s="131"/>
      <c r="J20" s="193"/>
      <c r="K20" s="124"/>
      <c r="L20" s="61"/>
    </row>
    <row r="21" spans="1:12" ht="21.75" customHeight="1" thickBot="1">
      <c r="A21" s="83"/>
      <c r="B21" s="81" t="str">
        <f>IF(A21="","",VLOOKUP(A21,名簿!B$8:G$106,2,FALSE))</f>
        <v/>
      </c>
      <c r="C21" s="81" t="str">
        <f>IF(A21="","",VLOOKUP(A21,名簿!B$8:H$106,3,FALSE))</f>
        <v/>
      </c>
      <c r="D21" s="75" t="str">
        <f>IF(A21="","",VLOOKUP(A21,名簿!B$8:G$106,4,FALSE))</f>
        <v/>
      </c>
      <c r="E21" s="258" t="str">
        <f>IF(A21="","",VLOOKUP(A21,名簿!B$8:G$106,5,FALSE))</f>
        <v/>
      </c>
      <c r="F21" s="258"/>
      <c r="G21" s="132"/>
      <c r="H21" s="194"/>
      <c r="I21" s="132"/>
      <c r="J21" s="194"/>
      <c r="K21" s="109"/>
      <c r="L21" s="62"/>
    </row>
    <row r="22" spans="1:12" ht="21.75" customHeight="1">
      <c r="A22" s="114"/>
      <c r="B22" s="77" t="str">
        <f>IF(A22="","",VLOOKUP(A22,名簿!B$8:G$106,2,FALSE))</f>
        <v/>
      </c>
      <c r="C22" s="77" t="str">
        <f>IF(A22="","",VLOOKUP(A22,名簿!B$8:H$106,3,FALSE))</f>
        <v/>
      </c>
      <c r="D22" s="78" t="str">
        <f>IF(A22="","",VLOOKUP(A22,名簿!B$8:G$106,4,FALSE))</f>
        <v/>
      </c>
      <c r="E22" s="259" t="str">
        <f>IF(A22="","",VLOOKUP(A22,名簿!B$8:G$106,5,FALSE))</f>
        <v/>
      </c>
      <c r="F22" s="259"/>
      <c r="G22" s="133"/>
      <c r="H22" s="195"/>
      <c r="I22" s="133"/>
      <c r="J22" s="195"/>
      <c r="K22" s="107"/>
      <c r="L22" s="115"/>
    </row>
    <row r="23" spans="1:12" ht="21.75" customHeight="1">
      <c r="A23" s="82"/>
      <c r="B23" s="116" t="str">
        <f>IF(A23="","",VLOOKUP(A23,名簿!B$8:G$106,2,FALSE))</f>
        <v/>
      </c>
      <c r="C23" s="116" t="str">
        <f>IF(A23="","",VLOOKUP(A23,名簿!B$8:H$106,3,FALSE))</f>
        <v/>
      </c>
      <c r="D23" s="117" t="str">
        <f>IF(A23="","",VLOOKUP(A23,名簿!B$8:G$106,4,FALSE))</f>
        <v/>
      </c>
      <c r="E23" s="260" t="str">
        <f>IF(A23="","",VLOOKUP(A23,名簿!B$8:G$106,5,FALSE))</f>
        <v/>
      </c>
      <c r="F23" s="260"/>
      <c r="G23" s="131"/>
      <c r="H23" s="193"/>
      <c r="I23" s="131"/>
      <c r="J23" s="193"/>
      <c r="K23" s="108"/>
      <c r="L23" s="61"/>
    </row>
    <row r="24" spans="1:12" ht="21.75" customHeight="1">
      <c r="A24" s="82"/>
      <c r="B24" s="116" t="str">
        <f>IF(A24="","",VLOOKUP(A24,名簿!B$8:G$106,2,FALSE))</f>
        <v/>
      </c>
      <c r="C24" s="116" t="str">
        <f>IF(A24="","",VLOOKUP(A24,名簿!B$8:H$106,3,FALSE))</f>
        <v/>
      </c>
      <c r="D24" s="117" t="str">
        <f>IF(A24="","",VLOOKUP(A24,名簿!B$8:G$106,4,FALSE))</f>
        <v/>
      </c>
      <c r="E24" s="260" t="str">
        <f>IF(A24="","",VLOOKUP(A24,名簿!B$8:G$106,5,FALSE))</f>
        <v/>
      </c>
      <c r="F24" s="260"/>
      <c r="G24" s="131"/>
      <c r="H24" s="193"/>
      <c r="I24" s="131"/>
      <c r="J24" s="193"/>
      <c r="K24" s="124"/>
      <c r="L24" s="61"/>
    </row>
    <row r="25" spans="1:12" ht="21.75" customHeight="1">
      <c r="A25" s="82"/>
      <c r="B25" s="116" t="str">
        <f>IF(A25="","",VLOOKUP(A25,名簿!B$8:G$106,2,FALSE))</f>
        <v/>
      </c>
      <c r="C25" s="116" t="str">
        <f>IF(A25="","",VLOOKUP(A25,名簿!B$8:H$106,3,FALSE))</f>
        <v/>
      </c>
      <c r="D25" s="117" t="str">
        <f>IF(A25="","",VLOOKUP(A25,名簿!B$8:G$106,4,FALSE))</f>
        <v/>
      </c>
      <c r="E25" s="260" t="str">
        <f>IF(A25="","",VLOOKUP(A25,名簿!B$8:G$106,5,FALSE))</f>
        <v/>
      </c>
      <c r="F25" s="260"/>
      <c r="G25" s="131"/>
      <c r="H25" s="193"/>
      <c r="I25" s="131"/>
      <c r="J25" s="193"/>
      <c r="K25" s="124"/>
      <c r="L25" s="61"/>
    </row>
    <row r="26" spans="1:12" ht="21.75" customHeight="1" thickBot="1">
      <c r="A26" s="83"/>
      <c r="B26" s="81" t="str">
        <f>IF(A26="","",VLOOKUP(A26,名簿!B$8:G$106,2,FALSE))</f>
        <v/>
      </c>
      <c r="C26" s="81" t="str">
        <f>IF(A26="","",VLOOKUP(A26,名簿!B$8:H$106,3,FALSE))</f>
        <v/>
      </c>
      <c r="D26" s="75" t="str">
        <f>IF(A26="","",VLOOKUP(A26,名簿!B$8:G$106,4,FALSE))</f>
        <v/>
      </c>
      <c r="E26" s="258" t="str">
        <f>IF(A26="","",VLOOKUP(A26,名簿!B$8:G$106,5,FALSE))</f>
        <v/>
      </c>
      <c r="F26" s="258"/>
      <c r="G26" s="132"/>
      <c r="H26" s="194"/>
      <c r="I26" s="132"/>
      <c r="J26" s="194"/>
      <c r="K26" s="109"/>
      <c r="L26" s="62"/>
    </row>
    <row r="27" spans="1:12" ht="21.75" customHeight="1">
      <c r="A27" s="114"/>
      <c r="B27" s="77" t="str">
        <f>IF(A27="","",VLOOKUP(A27,名簿!B$8:G$106,2,FALSE))</f>
        <v/>
      </c>
      <c r="C27" s="77" t="str">
        <f>IF(A27="","",VLOOKUP(A27,名簿!B$8:H$106,3,FALSE))</f>
        <v/>
      </c>
      <c r="D27" s="78" t="str">
        <f>IF(A27="","",VLOOKUP(A27,名簿!B$8:G$106,4,FALSE))</f>
        <v/>
      </c>
      <c r="E27" s="259" t="str">
        <f>IF(A27="","",VLOOKUP(A27,名簿!B$8:G$106,5,FALSE))</f>
        <v/>
      </c>
      <c r="F27" s="259"/>
      <c r="G27" s="133"/>
      <c r="H27" s="195"/>
      <c r="I27" s="133"/>
      <c r="J27" s="195"/>
      <c r="K27" s="107"/>
      <c r="L27" s="115"/>
    </row>
    <row r="28" spans="1:12" ht="21.75" customHeight="1">
      <c r="A28" s="82"/>
      <c r="B28" s="116" t="str">
        <f>IF(A28="","",VLOOKUP(A28,名簿!B$8:G$106,2,FALSE))</f>
        <v/>
      </c>
      <c r="C28" s="116" t="str">
        <f>IF(A28="","",VLOOKUP(A28,名簿!B$8:H$106,3,FALSE))</f>
        <v/>
      </c>
      <c r="D28" s="117" t="str">
        <f>IF(A28="","",VLOOKUP(A28,名簿!B$8:G$106,4,FALSE))</f>
        <v/>
      </c>
      <c r="E28" s="260" t="str">
        <f>IF(A28="","",VLOOKUP(A28,名簿!B$8:G$106,5,FALSE))</f>
        <v/>
      </c>
      <c r="F28" s="260"/>
      <c r="G28" s="131"/>
      <c r="H28" s="193"/>
      <c r="I28" s="131"/>
      <c r="J28" s="193"/>
      <c r="K28" s="124"/>
      <c r="L28" s="61"/>
    </row>
    <row r="29" spans="1:12" ht="21.75" customHeight="1">
      <c r="A29" s="125"/>
      <c r="B29" s="116" t="str">
        <f>IF(A29="","",VLOOKUP(A29,名簿!B$8:G$106,2,FALSE))</f>
        <v/>
      </c>
      <c r="C29" s="77" t="str">
        <f>IF(A29="","",VLOOKUP(A29,名簿!B$8:H$106,3,FALSE))</f>
        <v/>
      </c>
      <c r="D29" s="78" t="str">
        <f>IF(A29="","",VLOOKUP(A29,名簿!B$8:G$106,4,FALSE))</f>
        <v/>
      </c>
      <c r="E29" s="256" t="str">
        <f>IF(A29="","",VLOOKUP(A29,名簿!B$8:G$106,5,FALSE))</f>
        <v/>
      </c>
      <c r="F29" s="257"/>
      <c r="G29" s="134"/>
      <c r="H29" s="196"/>
      <c r="I29" s="134"/>
      <c r="J29" s="196"/>
      <c r="K29" s="107"/>
      <c r="L29" s="115"/>
    </row>
    <row r="30" spans="1:12" ht="21.75" customHeight="1">
      <c r="A30" s="85"/>
      <c r="B30" s="116" t="str">
        <f>IF(A30="","",VLOOKUP(A30,名簿!B$8:G$106,2,FALSE))</f>
        <v/>
      </c>
      <c r="C30" s="77" t="str">
        <f>IF(A30="","",VLOOKUP(A30,名簿!B$8:H$106,3,FALSE))</f>
        <v/>
      </c>
      <c r="D30" s="78" t="str">
        <f>IF(A30="","",VLOOKUP(A30,名簿!B$8:G$106,4,FALSE))</f>
        <v/>
      </c>
      <c r="E30" s="256" t="str">
        <f>IF(A30="","",VLOOKUP(A30,名簿!B$8:G$106,5,FALSE))</f>
        <v/>
      </c>
      <c r="F30" s="257"/>
      <c r="G30" s="135"/>
      <c r="H30" s="197"/>
      <c r="I30" s="135"/>
      <c r="J30" s="197"/>
      <c r="K30" s="108"/>
      <c r="L30" s="61"/>
    </row>
    <row r="31" spans="1:12" ht="21.75" customHeight="1" thickBot="1">
      <c r="A31" s="86"/>
      <c r="B31" s="81" t="str">
        <f>IF(A31="","",VLOOKUP(A31,名簿!B$8:G$106,2,FALSE))</f>
        <v/>
      </c>
      <c r="C31" s="81" t="str">
        <f>IF(A31="","",VLOOKUP(A31,名簿!B$8:H$106,3,FALSE))</f>
        <v/>
      </c>
      <c r="D31" s="75" t="str">
        <f>IF(A31="","",VLOOKUP(A31,名簿!B$8:G$106,4,FALSE))</f>
        <v/>
      </c>
      <c r="E31" s="254" t="str">
        <f>IF(A31="","",VLOOKUP(A31,名簿!B$8:G$106,5,FALSE))</f>
        <v/>
      </c>
      <c r="F31" s="255"/>
      <c r="G31" s="136"/>
      <c r="H31" s="198"/>
      <c r="I31" s="136"/>
      <c r="J31" s="198"/>
      <c r="K31" s="107"/>
      <c r="L31" s="62"/>
    </row>
    <row r="32" spans="1:12" ht="21.75" customHeight="1">
      <c r="A32" s="84"/>
      <c r="B32" s="77" t="str">
        <f>IF(A32="","",VLOOKUP(A32,名簿!B$8:G$106,2,FALSE))</f>
        <v/>
      </c>
      <c r="C32" s="77" t="str">
        <f>IF(A32="","",VLOOKUP(A32,名簿!B$8:H$106,3,FALSE))</f>
        <v/>
      </c>
      <c r="D32" s="78" t="str">
        <f>IF(A32="","",VLOOKUP(A32,名簿!B$8:G$106,4,FALSE))</f>
        <v/>
      </c>
      <c r="E32" s="256" t="str">
        <f>IF(A32="","",VLOOKUP(A32,名簿!B$8:G$106,5,FALSE))</f>
        <v/>
      </c>
      <c r="F32" s="257"/>
      <c r="G32" s="137"/>
      <c r="H32" s="199"/>
      <c r="I32" s="137"/>
      <c r="J32" s="199"/>
      <c r="K32" s="106"/>
      <c r="L32" s="60"/>
    </row>
    <row r="33" spans="1:12" ht="21.75" customHeight="1">
      <c r="A33" s="85"/>
      <c r="B33" s="77" t="str">
        <f>IF(A33="","",VLOOKUP(A33,名簿!B$8:G$106,2,FALSE))</f>
        <v/>
      </c>
      <c r="C33" s="77" t="str">
        <f>IF(A33="","",VLOOKUP(A33,名簿!B$8:H$106,3,FALSE))</f>
        <v/>
      </c>
      <c r="D33" s="78" t="str">
        <f>IF(A33="","",VLOOKUP(A33,名簿!B$8:G$106,4,FALSE))</f>
        <v/>
      </c>
      <c r="E33" s="256" t="str">
        <f>IF(A33="","",VLOOKUP(A33,名簿!B$8:G$106,5,FALSE))</f>
        <v/>
      </c>
      <c r="F33" s="257"/>
      <c r="G33" s="135"/>
      <c r="H33" s="197"/>
      <c r="I33" s="135"/>
      <c r="J33" s="197"/>
      <c r="K33" s="107"/>
      <c r="L33" s="61"/>
    </row>
    <row r="34" spans="1:12" ht="21.75" customHeight="1">
      <c r="A34" s="85"/>
      <c r="B34" s="77" t="str">
        <f>IF(A34="","",VLOOKUP(A34,名簿!B$8:G$106,2,FALSE))</f>
        <v/>
      </c>
      <c r="C34" s="77" t="str">
        <f>IF(A34="","",VLOOKUP(A34,名簿!B$8:H$106,3,FALSE))</f>
        <v/>
      </c>
      <c r="D34" s="78" t="str">
        <f>IF(A34="","",VLOOKUP(A34,名簿!B$8:G$106,4,FALSE))</f>
        <v/>
      </c>
      <c r="E34" s="256" t="str">
        <f>IF(A34="","",VLOOKUP(A34,名簿!B$8:G$106,5,FALSE))</f>
        <v/>
      </c>
      <c r="F34" s="257"/>
      <c r="G34" s="135"/>
      <c r="H34" s="197"/>
      <c r="I34" s="135"/>
      <c r="J34" s="197"/>
      <c r="K34" s="108"/>
      <c r="L34" s="61"/>
    </row>
    <row r="35" spans="1:12" ht="21.75" customHeight="1">
      <c r="A35" s="85"/>
      <c r="B35" s="77" t="str">
        <f>IF(A35="","",VLOOKUP(A35,名簿!B$8:G$106,2,FALSE))</f>
        <v/>
      </c>
      <c r="C35" s="77" t="str">
        <f>IF(A35="","",VLOOKUP(A35,名簿!B$8:H$106,3,FALSE))</f>
        <v/>
      </c>
      <c r="D35" s="78" t="str">
        <f>IF(A35="","",VLOOKUP(A35,名簿!B$8:G$106,4,FALSE))</f>
        <v/>
      </c>
      <c r="E35" s="256" t="str">
        <f>IF(A35="","",VLOOKUP(A35,名簿!B$8:G$106,5,FALSE))</f>
        <v/>
      </c>
      <c r="F35" s="257"/>
      <c r="G35" s="135"/>
      <c r="H35" s="197"/>
      <c r="I35" s="135"/>
      <c r="J35" s="197"/>
      <c r="K35" s="108"/>
      <c r="L35" s="61"/>
    </row>
    <row r="36" spans="1:12" ht="21.75" customHeight="1" thickBot="1">
      <c r="A36" s="86"/>
      <c r="B36" s="81" t="str">
        <f>IF(A36="","",VLOOKUP(A36,名簿!B$8:G$106,2,FALSE))</f>
        <v/>
      </c>
      <c r="C36" s="81" t="str">
        <f>IF(A36="","",VLOOKUP(A36,名簿!B$8:H$106,3,FALSE))</f>
        <v/>
      </c>
      <c r="D36" s="75" t="str">
        <f>IF(A36="","",VLOOKUP(A36,名簿!B$8:G$106,4,FALSE))</f>
        <v/>
      </c>
      <c r="E36" s="254" t="str">
        <f>IF(A36="","",VLOOKUP(A36,名簿!B$8:G$106,5,FALSE))</f>
        <v/>
      </c>
      <c r="F36" s="255"/>
      <c r="G36" s="136"/>
      <c r="H36" s="198"/>
      <c r="I36" s="136"/>
      <c r="J36" s="198"/>
      <c r="K36" s="109"/>
      <c r="L36" s="62"/>
    </row>
    <row r="37" spans="1:12" ht="16.5" customHeight="1">
      <c r="A37" s="126" t="s">
        <v>58</v>
      </c>
      <c r="B37" s="126"/>
      <c r="C37" s="126"/>
      <c r="D37" s="126"/>
      <c r="E37" s="126"/>
      <c r="F37" s="126"/>
      <c r="G37" s="126"/>
      <c r="H37" s="126"/>
      <c r="I37" s="126"/>
      <c r="J37" s="126"/>
      <c r="K37" s="126"/>
      <c r="L37" s="37"/>
    </row>
    <row r="38" spans="1:12" ht="16.5" customHeight="1">
      <c r="A38" s="126" t="s">
        <v>59</v>
      </c>
      <c r="B38" s="126"/>
      <c r="C38" s="126"/>
      <c r="D38" s="126"/>
      <c r="E38" s="126"/>
      <c r="F38" s="126"/>
      <c r="G38" s="126"/>
      <c r="H38" s="126"/>
      <c r="I38" s="126"/>
      <c r="J38" s="126"/>
      <c r="K38" s="126"/>
      <c r="L38" s="37"/>
    </row>
    <row r="39" spans="1:12" ht="16.5" customHeight="1">
      <c r="A39" s="126" t="s">
        <v>60</v>
      </c>
      <c r="B39" s="126"/>
      <c r="C39" s="126"/>
      <c r="D39" s="126"/>
      <c r="E39" s="126"/>
      <c r="F39" s="126"/>
      <c r="G39" s="126"/>
      <c r="H39" s="126"/>
      <c r="I39" s="126"/>
      <c r="J39" s="126"/>
      <c r="K39" s="126"/>
      <c r="L39" s="37"/>
    </row>
    <row r="40" spans="1:12" ht="16.5" customHeight="1">
      <c r="A40" s="126" t="s">
        <v>82</v>
      </c>
      <c r="B40" s="126"/>
      <c r="C40" s="126"/>
      <c r="D40" s="126"/>
      <c r="E40" s="126"/>
      <c r="F40" s="126"/>
      <c r="G40" s="126"/>
      <c r="H40" s="126"/>
      <c r="I40" s="126"/>
      <c r="J40" s="126"/>
      <c r="K40" s="126"/>
      <c r="L40" s="37"/>
    </row>
    <row r="41" spans="1:12">
      <c r="A41" s="38" t="s">
        <v>12</v>
      </c>
      <c r="B41" s="34"/>
      <c r="C41" s="34"/>
      <c r="D41" s="34"/>
      <c r="E41" s="34"/>
      <c r="F41" s="34"/>
      <c r="G41" s="34"/>
      <c r="H41" s="34"/>
      <c r="I41" s="34"/>
      <c r="J41" s="34"/>
      <c r="K41" s="34"/>
      <c r="L41" s="34"/>
    </row>
    <row r="42" spans="1:12" ht="14.25" thickBot="1">
      <c r="A42" s="34"/>
      <c r="B42" s="34"/>
      <c r="C42" s="34"/>
      <c r="D42" s="34"/>
      <c r="E42" s="34"/>
      <c r="F42" s="34"/>
      <c r="G42" s="34"/>
      <c r="H42" s="34"/>
      <c r="I42" s="34"/>
      <c r="J42" s="34"/>
      <c r="K42" s="34"/>
      <c r="L42" s="34"/>
    </row>
    <row r="43" spans="1:12" ht="23.25" thickBot="1">
      <c r="A43" s="34"/>
      <c r="B43" s="251" t="s">
        <v>18</v>
      </c>
      <c r="C43" s="251"/>
      <c r="D43" s="251"/>
      <c r="E43" s="252">
        <f>COUNTA(A7:A36)</f>
        <v>0</v>
      </c>
      <c r="F43" s="253"/>
      <c r="G43" s="250" t="s">
        <v>13</v>
      </c>
      <c r="H43" s="251"/>
      <c r="I43" s="251"/>
      <c r="J43" s="251"/>
      <c r="K43" s="39">
        <f>+K46+L46</f>
        <v>0</v>
      </c>
      <c r="L43" s="34"/>
    </row>
    <row r="44" spans="1:12">
      <c r="A44" s="34"/>
      <c r="B44" s="34"/>
      <c r="C44" s="34"/>
      <c r="D44" s="34"/>
      <c r="E44" s="34"/>
      <c r="F44" s="34"/>
      <c r="G44" s="34"/>
      <c r="H44" s="34"/>
      <c r="I44" s="34"/>
      <c r="J44" s="34"/>
      <c r="K44" s="34"/>
      <c r="L44" s="34"/>
    </row>
    <row r="46" spans="1:12" ht="13.5" customHeight="1">
      <c r="B46" s="1" t="s">
        <v>64</v>
      </c>
      <c r="G46" s="3"/>
      <c r="H46" s="3"/>
      <c r="I46" s="1" t="s">
        <v>78</v>
      </c>
      <c r="K46" s="112">
        <f>COUNTA(G7:G36)</f>
        <v>0</v>
      </c>
      <c r="L46" s="112">
        <f>COUNTA(I7:I36)</f>
        <v>0</v>
      </c>
    </row>
    <row r="47" spans="1:12" ht="14.25">
      <c r="B47" s="4" t="s">
        <v>49</v>
      </c>
      <c r="C47" s="4"/>
      <c r="G47" s="3"/>
      <c r="H47" s="3"/>
      <c r="I47" s="1" t="s">
        <v>79</v>
      </c>
    </row>
    <row r="48" spans="1:12" ht="14.25">
      <c r="B48" s="4"/>
      <c r="C48" s="4"/>
      <c r="G48" s="3"/>
      <c r="H48" s="3"/>
      <c r="I48" s="1" t="s">
        <v>41</v>
      </c>
    </row>
    <row r="49" spans="2:8" ht="14.25">
      <c r="B49" s="4"/>
      <c r="C49" s="4"/>
      <c r="G49" s="3"/>
      <c r="H49" s="3"/>
    </row>
    <row r="50" spans="2:8" ht="14.25">
      <c r="B50" s="4"/>
      <c r="C50" s="4"/>
      <c r="G50" s="3"/>
      <c r="H50" s="3"/>
    </row>
    <row r="51" spans="2:8" ht="14.25">
      <c r="B51" s="4"/>
      <c r="C51" s="4"/>
      <c r="G51" s="3"/>
      <c r="H51" s="3"/>
    </row>
    <row r="52" spans="2:8" ht="14.25">
      <c r="B52" s="3"/>
      <c r="C52" s="3"/>
      <c r="G52" s="3"/>
      <c r="H52" s="3"/>
    </row>
    <row r="53" spans="2:8" ht="14.25">
      <c r="B53" s="3"/>
      <c r="C53" s="3"/>
      <c r="G53" s="4"/>
      <c r="H53" s="4"/>
    </row>
    <row r="54" spans="2:8" ht="14.25">
      <c r="B54" s="3"/>
      <c r="C54" s="3"/>
      <c r="G54" s="4"/>
      <c r="H54" s="4"/>
    </row>
    <row r="55" spans="2:8" ht="14.25">
      <c r="B55" s="3"/>
      <c r="C55" s="3"/>
      <c r="G55" s="3"/>
      <c r="H55" s="3"/>
    </row>
    <row r="56" spans="2:8" ht="14.25">
      <c r="G56" s="3"/>
      <c r="H56" s="3"/>
    </row>
    <row r="57" spans="2:8">
      <c r="G57" s="4"/>
      <c r="H57" s="4"/>
    </row>
    <row r="58" spans="2:8">
      <c r="G58" s="4"/>
      <c r="H58" s="4"/>
    </row>
    <row r="59" spans="2:8">
      <c r="G59" s="4"/>
      <c r="H59" s="4"/>
    </row>
    <row r="60" spans="2:8">
      <c r="G60" s="4"/>
      <c r="H60" s="4"/>
    </row>
  </sheetData>
  <protectedRanges>
    <protectedRange sqref="B7:F26 A27:F36" name="直接入力"/>
    <protectedRange sqref="L7:L36" name="種目"/>
    <protectedRange sqref="B3:C3" name="大会名"/>
    <protectedRange sqref="A7:A26" name="直接入力_1"/>
    <protectedRange sqref="K7:K11" name="種目_1_1"/>
    <protectedRange sqref="K12:K16" name="種目_1_2"/>
    <protectedRange sqref="K17:K36" name="種目_1_3"/>
    <protectedRange sqref="G7:J36" name="種目_1"/>
    <protectedRange sqref="I3" name="所属_1"/>
  </protectedRanges>
  <mergeCells count="44">
    <mergeCell ref="E25:F25"/>
    <mergeCell ref="E26:F26"/>
    <mergeCell ref="C5:C6"/>
    <mergeCell ref="H3:K3"/>
    <mergeCell ref="F5:F6"/>
    <mergeCell ref="E23:F23"/>
    <mergeCell ref="E10:F10"/>
    <mergeCell ref="E9:F9"/>
    <mergeCell ref="E11:F11"/>
    <mergeCell ref="E18:F18"/>
    <mergeCell ref="B43:D43"/>
    <mergeCell ref="G43:J43"/>
    <mergeCell ref="E43:F43"/>
    <mergeCell ref="E19:F19"/>
    <mergeCell ref="E36:F36"/>
    <mergeCell ref="E32:F32"/>
    <mergeCell ref="E22:F22"/>
    <mergeCell ref="E24:F24"/>
    <mergeCell ref="E33:F33"/>
    <mergeCell ref="E34:F34"/>
    <mergeCell ref="A1:L1"/>
    <mergeCell ref="B3:E3"/>
    <mergeCell ref="A5:A6"/>
    <mergeCell ref="B5:B6"/>
    <mergeCell ref="D5:D6"/>
    <mergeCell ref="E5:E6"/>
    <mergeCell ref="L5:L6"/>
    <mergeCell ref="E14:F14"/>
    <mergeCell ref="E15:F15"/>
    <mergeCell ref="E20:F20"/>
    <mergeCell ref="E21:F21"/>
    <mergeCell ref="E12:F12"/>
    <mergeCell ref="E17:F17"/>
    <mergeCell ref="E16:F16"/>
    <mergeCell ref="E7:F7"/>
    <mergeCell ref="E8:F8"/>
    <mergeCell ref="G5:K5"/>
    <mergeCell ref="E35:F35"/>
    <mergeCell ref="E27:F27"/>
    <mergeCell ref="E28:F28"/>
    <mergeCell ref="E29:F29"/>
    <mergeCell ref="E31:F31"/>
    <mergeCell ref="E30:F30"/>
    <mergeCell ref="E13:F13"/>
  </mergeCells>
  <phoneticPr fontId="2"/>
  <dataValidations count="6">
    <dataValidation imeMode="halfAlpha" allowBlank="1" showInputMessage="1" showErrorMessage="1" sqref="A7:A36"/>
    <dataValidation imeMode="hiragana" allowBlank="1" showInputMessage="1" showErrorMessage="1" sqref="B7:C36"/>
    <dataValidation type="list" imeMode="hiragana" allowBlank="1" showInputMessage="1" showErrorMessage="1" sqref="F3">
      <formula1>$B$47:$B$51</formula1>
    </dataValidation>
    <dataValidation type="list" imeMode="hiragana" allowBlank="1" showInputMessage="1" showErrorMessage="1" sqref="B3:E3">
      <formula1>$B$46:$B$50</formula1>
    </dataValidation>
    <dataValidation type="list" allowBlank="1" showInputMessage="1" showErrorMessage="1" sqref="K7:K36">
      <formula1>$I$46:$I$48</formula1>
    </dataValidation>
    <dataValidation imeMode="disabled" allowBlank="1" showInputMessage="1" showErrorMessage="1" sqref="H7:H36 J7:J36"/>
  </dataValidations>
  <printOptions horizontalCentered="1"/>
  <pageMargins left="0.48" right="0.14000000000000001" top="0.54" bottom="0.19685039370078741" header="0.51181102362204722" footer="0.2"/>
  <pageSetup paperSize="9" orientation="portrait" horizontalDpi="4294967293"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審判報告</vt:lpstr>
      <vt:lpstr>標準記録突破者一覧</vt:lpstr>
      <vt:lpstr>注意事項</vt:lpstr>
      <vt:lpstr>参加数</vt:lpstr>
      <vt:lpstr>名簿</vt:lpstr>
      <vt:lpstr>一覧表 男子</vt:lpstr>
      <vt:lpstr>個票男子 (1)</vt:lpstr>
      <vt:lpstr>個票リレー (1)</vt:lpstr>
      <vt:lpstr>一覧表 女子</vt:lpstr>
      <vt:lpstr>個票女子 (1)</vt:lpstr>
      <vt:lpstr>個票リレー (2)</vt:lpstr>
      <vt:lpstr>'一覧表 女子'!Print_Area</vt:lpstr>
      <vt:lpstr>'一覧表 男子'!Print_Area</vt:lpstr>
      <vt:lpstr>'個票リレー (1)'!Print_Area</vt:lpstr>
      <vt:lpstr>'個票リレー (2)'!Print_Area</vt:lpstr>
      <vt:lpstr>'個票女子 (1)'!Print_Area</vt:lpstr>
      <vt:lpstr>参加数!Print_Area</vt:lpstr>
      <vt:lpstr>名簿!Print_Area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陸上競技大会申込者一覧表</dc:title>
  <dc:subject>伊勢度会陸上競技協会</dc:subject>
  <dc:creator>森本  貴幸</dc:creator>
  <cp:lastModifiedBy>西尾　穣司</cp:lastModifiedBy>
  <cp:lastPrinted>2015-06-24T10:38:06Z</cp:lastPrinted>
  <dcterms:created xsi:type="dcterms:W3CDTF">2001-09-15T04:20:22Z</dcterms:created>
  <dcterms:modified xsi:type="dcterms:W3CDTF">2017-06-20T11:58:14Z</dcterms:modified>
</cp:coreProperties>
</file>